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5" yWindow="75" windowWidth="9000" windowHeight="12435" tabRatio="877"/>
  </bookViews>
  <sheets>
    <sheet name="Население" sheetId="1" r:id="rId1"/>
    <sheet name="Занятые " sheetId="2" r:id="rId2"/>
    <sheet name="мто-бюдж-ЗДРАВООХРАНЕНИЕ" sheetId="3" r:id="rId3"/>
    <sheet name="мто-бюдж-ОБРАЗОВАНИЕ" sheetId="4" r:id="rId4"/>
    <sheet name="мто-бюдж-Дошкольное образование" sheetId="5" r:id="rId5"/>
    <sheet name="мто-бюдж-Администрации" sheetId="7" r:id="rId6"/>
    <sheet name="мто-бюдж-Культура" sheetId="36" r:id="rId7"/>
    <sheet name="мто-бюдж-Спорт " sheetId="38" r:id="rId8"/>
    <sheet name="жилфонд" sheetId="45" r:id="rId9"/>
    <sheet name="жилфонд2" sheetId="46" r:id="rId10"/>
    <sheet name="объекты жкх" sheetId="8" r:id="rId11"/>
    <sheet name="котельные" sheetId="9" r:id="rId12"/>
    <sheet name="школы" sheetId="12" r:id="rId13"/>
    <sheet name="школы 2" sheetId="13" r:id="rId14"/>
    <sheet name="больницы" sheetId="15" r:id="rId15"/>
    <sheet name="дет_учр" sheetId="17" r:id="rId16"/>
    <sheet name="культура" sheetId="18" r:id="rId17"/>
    <sheet name="музшколы" sheetId="19" r:id="rId18"/>
    <sheet name="школы искусств" sheetId="21" r:id="rId19"/>
    <sheet name="спорт" sheetId="22" r:id="rId20"/>
    <sheet name="пту" sheetId="23" r:id="rId21"/>
    <sheet name="ссуз" sheetId="24" r:id="rId22"/>
    <sheet name="вуз" sheetId="25" r:id="rId23"/>
    <sheet name="энерго" sheetId="26" r:id="rId24"/>
    <sheet name="транспорт 2" sheetId="28" r:id="rId25"/>
    <sheet name="дороги" sheetId="29" r:id="rId26"/>
    <sheet name="сельхоз" sheetId="32" r:id="rId27"/>
    <sheet name="сельхоз 2" sheetId="33" r:id="rId28"/>
    <sheet name="связь " sheetId="34" r:id="rId29"/>
    <sheet name="Бюджет " sheetId="42" r:id="rId30"/>
    <sheet name="Промышл" sheetId="43" r:id="rId31"/>
    <sheet name="Лист1" sheetId="44" r:id="rId32"/>
  </sheets>
  <externalReferences>
    <externalReference r:id="rId33"/>
    <externalReference r:id="rId34"/>
  </externalReferences>
  <definedNames>
    <definedName name="_xlnm.Print_Area" localSheetId="11">котельные!$A$1:$K$12</definedName>
    <definedName name="_xlnm.Print_Area" localSheetId="4">'мто-бюдж-Дошкольное образование'!$A$1:$W$63</definedName>
    <definedName name="_xlnm.Print_Area" localSheetId="2">'мто-бюдж-ЗДРАВООХРАНЕНИЕ'!$A$1:$R$12</definedName>
    <definedName name="_xlnm.Print_Area" localSheetId="3">'мто-бюдж-ОБРАЗОВАНИЕ'!$A$1:$V$55</definedName>
    <definedName name="_xlnm.Print_Area" localSheetId="0">Население!$A$1:$B$65</definedName>
  </definedNames>
  <calcPr calcId="125725" refMode="R1C1"/>
</workbook>
</file>

<file path=xl/calcChain.xml><?xml version="1.0" encoding="utf-8"?>
<calcChain xmlns="http://schemas.openxmlformats.org/spreadsheetml/2006/main">
  <c r="B41" i="1"/>
  <c r="C41"/>
  <c r="B8"/>
  <c r="B14"/>
  <c r="B13"/>
  <c r="B19"/>
  <c r="B18"/>
  <c r="C21"/>
  <c r="C17" i="42"/>
  <c r="C16"/>
  <c r="C9"/>
  <c r="C48"/>
  <c r="C47"/>
  <c r="C45"/>
  <c r="C44"/>
  <c r="C43"/>
  <c r="C42"/>
  <c r="C41"/>
  <c r="C40"/>
  <c r="C38"/>
  <c r="C36"/>
  <c r="C37"/>
  <c r="C35"/>
  <c r="C34"/>
  <c r="C31"/>
  <c r="C24"/>
  <c r="C26"/>
  <c r="C29"/>
  <c r="C30"/>
  <c r="C25"/>
  <c r="C27"/>
  <c r="C23"/>
  <c r="C20"/>
  <c r="C18"/>
  <c r="C19"/>
  <c r="C14"/>
  <c r="C11"/>
  <c r="C10"/>
  <c r="C8"/>
  <c r="AO8" i="15" l="1"/>
  <c r="AN8"/>
  <c r="AM8"/>
  <c r="AA8" s="1"/>
  <c r="Y8" s="1"/>
  <c r="AL8"/>
  <c r="AK8"/>
  <c r="AJ8"/>
  <c r="AG8"/>
  <c r="AF8"/>
  <c r="AC8"/>
  <c r="Z8"/>
  <c r="X8"/>
  <c r="G20" i="46" l="1"/>
  <c r="B20"/>
  <c r="G19"/>
  <c r="B19"/>
  <c r="G18"/>
  <c r="B18"/>
  <c r="G17"/>
  <c r="B17"/>
  <c r="G16"/>
  <c r="B16"/>
  <c r="B9"/>
  <c r="B10" s="1"/>
  <c r="B12" s="1"/>
  <c r="B27" i="45"/>
  <c r="B15"/>
  <c r="B11" i="46" l="1"/>
  <c r="AC8" i="23" l="1"/>
  <c r="AB8"/>
  <c r="U8"/>
  <c r="N8"/>
  <c r="AC9" i="12"/>
  <c r="AB9"/>
  <c r="AA9"/>
  <c r="Z9"/>
  <c r="M9"/>
  <c r="L9"/>
  <c r="D12" i="4"/>
  <c r="H12" s="1"/>
  <c r="B53" i="2"/>
  <c r="B30"/>
  <c r="B22"/>
  <c r="B13" s="1"/>
  <c r="B27"/>
  <c r="B7" l="1"/>
  <c r="B16" i="1"/>
  <c r="B10"/>
  <c r="B21"/>
  <c r="B9" l="1"/>
  <c r="B6" s="1"/>
  <c r="B11"/>
</calcChain>
</file>

<file path=xl/sharedStrings.xml><?xml version="1.0" encoding="utf-8"?>
<sst xmlns="http://schemas.openxmlformats.org/spreadsheetml/2006/main" count="2016" uniqueCount="788">
  <si>
    <t>Население</t>
  </si>
  <si>
    <t>Поселение: п. Аллах-Юнь</t>
  </si>
  <si>
    <t>(человек)</t>
  </si>
  <si>
    <t>Показатели</t>
  </si>
  <si>
    <t>На 1 января</t>
  </si>
  <si>
    <t>мужчин</t>
  </si>
  <si>
    <t>женщин</t>
  </si>
  <si>
    <t>Численность детей</t>
  </si>
  <si>
    <t>из них от 0-6 лет</t>
  </si>
  <si>
    <t>от 7-17 лет</t>
  </si>
  <si>
    <t>Число родившихся за год</t>
  </si>
  <si>
    <t>Число умерших за год</t>
  </si>
  <si>
    <t>из них в возрасте до 1 года</t>
  </si>
  <si>
    <t>Число прибывших - всего</t>
  </si>
  <si>
    <t>Число выбывших</t>
  </si>
  <si>
    <t>Численность трудоспособного населения в трудоспособном возрасте</t>
  </si>
  <si>
    <t>Численность официально зарегистрированных безработных</t>
  </si>
  <si>
    <t>из них работающие</t>
  </si>
  <si>
    <t>Численность инвалидов</t>
  </si>
  <si>
    <t>Количество семей</t>
  </si>
  <si>
    <t>из них малоимущих семей</t>
  </si>
  <si>
    <t>в них человек</t>
  </si>
  <si>
    <t>Число семей, состоящих на учёте для улучшения жилищных условий на конец года</t>
  </si>
  <si>
    <t>Среднесписочная численность занятых в экономике</t>
  </si>
  <si>
    <t>(за январь-декабрь года, предшествующего отчетному)</t>
  </si>
  <si>
    <t>Отчётная дата: 2018 год</t>
  </si>
  <si>
    <t>Занятые на предприятиях и организациях</t>
  </si>
  <si>
    <t>Занятые индивидуальной трудовой деятельностью и по найму у отдельных граждан</t>
  </si>
  <si>
    <t>Занятые в личных подсобных хозяйствах</t>
  </si>
  <si>
    <t>По договорам ГПХ на условиях первичной занятости</t>
  </si>
  <si>
    <t>Иностранные граждане</t>
  </si>
  <si>
    <t>ВСЕГО</t>
  </si>
  <si>
    <t>Всего занятых по наслегу</t>
  </si>
  <si>
    <t>из них:</t>
  </si>
  <si>
    <t>Рыболовство, рыбоводство</t>
  </si>
  <si>
    <t>Добыча полезных ископаемых</t>
  </si>
  <si>
    <t>добыча топливно-энергетических полезных ископаемых</t>
  </si>
  <si>
    <t>добыча каменного угля, бурого угля</t>
  </si>
  <si>
    <t>добыча сырой нефти и природного газа, предоставление услуг в этих областях</t>
  </si>
  <si>
    <t>добыча сырой нефти и природного газа</t>
  </si>
  <si>
    <t>добыча сырой нефти и нефтяного (попутного) газа; извлечение фракций из нефтяного (попутного) газа</t>
  </si>
  <si>
    <t>предоставление услуг по добыче нефти и газа</t>
  </si>
  <si>
    <t>добыча полезных ископаемых, кроме топливно-энергетических</t>
  </si>
  <si>
    <t>добыча металлических руд</t>
  </si>
  <si>
    <t>добыча рудипесков драгоценных металлов (золота, серебра и металлов платиновой группы)</t>
  </si>
  <si>
    <t>добыча и обогащение оловянной руды</t>
  </si>
  <si>
    <t>добыча и обогащение сурьмяно-ртутных руд и руды прочих металлов</t>
  </si>
  <si>
    <t>добыча прочих полезных ископаемых, из них</t>
  </si>
  <si>
    <t>добыча драгоценных и полудрагоценных камней, кроме алмазов, самоцветов и янтаря</t>
  </si>
  <si>
    <t>добыча алмазов</t>
  </si>
  <si>
    <t>Обрабатывающие производства</t>
  </si>
  <si>
    <t>производство резиновых и пластмассовых изделий</t>
  </si>
  <si>
    <t>Строительство</t>
  </si>
  <si>
    <t>деятельность водного транспорта</t>
  </si>
  <si>
    <t>операции с недвижимым имуществом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</si>
  <si>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</si>
  <si>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</si>
  <si>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деятельность в области здравоохранения</t>
  </si>
  <si>
    <t>ветеринарная деятельность</t>
  </si>
  <si>
    <t>Сводная техническая характеристика учреждений бюджетной сферы</t>
  </si>
  <si>
    <t>Здравоохранение</t>
  </si>
  <si>
    <t>Наименование объекта</t>
  </si>
  <si>
    <t>Здания</t>
  </si>
  <si>
    <t>Площадь, кв.м.</t>
  </si>
  <si>
    <t>Объём здания по наружному обмеру, куб.м.</t>
  </si>
  <si>
    <t>Год ввода</t>
  </si>
  <si>
    <t>Типовое - 1, приспособленное - 2</t>
  </si>
  <si>
    <t>Тех. состояние (авар. и ветх. - 1, треб.кап.рем. - 2, удовл. - 3)</t>
  </si>
  <si>
    <t>Оборудованы всеми видами благоустройства(благоустроенное - 1, неблагоустроенное - 2)</t>
  </si>
  <si>
    <t>Центральное отопление (имеется - 1, отсутствует - 2)</t>
  </si>
  <si>
    <t>Поставщик эл.энергии (с указанием эл.станции)</t>
  </si>
  <si>
    <t>Поставщик теплоэнергии (с указанием котельной)</t>
  </si>
  <si>
    <t>Вид строения (каменное - 1, деревянное - 2)</t>
  </si>
  <si>
    <t>Дошкольное образование</t>
  </si>
  <si>
    <t>Технические характеристики объектов ЖКХ</t>
  </si>
  <si>
    <t>Ведомственная принадлежность объекта (УЖКХ или другое) и год ввода в действие</t>
  </si>
  <si>
    <t>Мощность объекта</t>
  </si>
  <si>
    <t>Присоединённая нагрузка (тыс.куб.м./сутки)</t>
  </si>
  <si>
    <t>Год последнего капитального ремонта</t>
  </si>
  <si>
    <t>Протяжённость сетей (км)</t>
  </si>
  <si>
    <t>Количество работающих</t>
  </si>
  <si>
    <t>Технические характеристики котельных</t>
  </si>
  <si>
    <t>Наименование котельной</t>
  </si>
  <si>
    <t>Ведомственная принадлежность котельной (УЖКХ или другое) и год ввода в действие</t>
  </si>
  <si>
    <t>Вид топлива и поставщик (марка топлива)</t>
  </si>
  <si>
    <t>Количество котлов и марка</t>
  </si>
  <si>
    <t>Количество насосов (отдельно указать циркуляц., подпиточные)</t>
  </si>
  <si>
    <t>КПД (в процентах)</t>
  </si>
  <si>
    <t>Год последнего капитального ремонта котельной и котлов</t>
  </si>
  <si>
    <t>Мощность котельной (Гкал)</t>
  </si>
  <si>
    <t>Присоединённая нагрузка (Гкал)</t>
  </si>
  <si>
    <t>Протяжённость тепловых сетей (в км)</t>
  </si>
  <si>
    <t>Годовой расход топлива (тонн)</t>
  </si>
  <si>
    <t>в том числе:</t>
  </si>
  <si>
    <t>Всего</t>
  </si>
  <si>
    <t>Общеобразовательные школы</t>
  </si>
  <si>
    <t>Наименования школ</t>
  </si>
  <si>
    <t>Ведомств. принадлежность</t>
  </si>
  <si>
    <t>Количество ученических мест по проекту</t>
  </si>
  <si>
    <t>Количество учащихся</t>
  </si>
  <si>
    <t>Всего работников</t>
  </si>
  <si>
    <t>Расход эл.энергии (тыс. кВт.ч)</t>
  </si>
  <si>
    <t>Потребление теплоэнергии (Гкал)</t>
  </si>
  <si>
    <t>в том числе</t>
  </si>
  <si>
    <t>Кол-во шт.ед.</t>
  </si>
  <si>
    <t>Кол-во факт. работников</t>
  </si>
  <si>
    <t>Норматив</t>
  </si>
  <si>
    <t>Факт</t>
  </si>
  <si>
    <t>1 смена</t>
  </si>
  <si>
    <t>2-3 смена</t>
  </si>
  <si>
    <t>Кол-во педставок</t>
  </si>
  <si>
    <t>Выпуск учащихся (за последний учебный год)</t>
  </si>
  <si>
    <t>Наименование школы</t>
  </si>
  <si>
    <t>в ПТУ</t>
  </si>
  <si>
    <t>в ссузы</t>
  </si>
  <si>
    <t>в вузы</t>
  </si>
  <si>
    <t>на работу</t>
  </si>
  <si>
    <t>в армию</t>
  </si>
  <si>
    <t>прочие</t>
  </si>
  <si>
    <t>Ведомственная принадлежность</t>
  </si>
  <si>
    <t>Из них педработники</t>
  </si>
  <si>
    <t>Кол-во штат.ед</t>
  </si>
  <si>
    <t>всего</t>
  </si>
  <si>
    <t>из них учителя</t>
  </si>
  <si>
    <t>Наименование лечебно-профилактических учреждений</t>
  </si>
  <si>
    <t>Всего персонал</t>
  </si>
  <si>
    <t>Количество врачей</t>
  </si>
  <si>
    <t>Количество среднего медицинского персонала</t>
  </si>
  <si>
    <t>Аптечные магазины</t>
  </si>
  <si>
    <t>Государственные</t>
  </si>
  <si>
    <t>Частные</t>
  </si>
  <si>
    <t>Кол-во</t>
  </si>
  <si>
    <t>Т/оборот</t>
  </si>
  <si>
    <t>Детские дошкольные учреждения</t>
  </si>
  <si>
    <t>Название учреждения</t>
  </si>
  <si>
    <t>Бюджетные - 1, ведомственные - 2</t>
  </si>
  <si>
    <t>Дето-дни посещения детьми  ДДУ</t>
  </si>
  <si>
    <t>Количество групп (ед.)</t>
  </si>
  <si>
    <t>Численность детей, состоящих на учете для определения в дошкольное учреждение</t>
  </si>
  <si>
    <t>из них воспитатели</t>
  </si>
  <si>
    <t xml:space="preserve">Учреждения культуры </t>
  </si>
  <si>
    <t>Дома культуры</t>
  </si>
  <si>
    <t>в них мест</t>
  </si>
  <si>
    <t>Количество штатных единиц</t>
  </si>
  <si>
    <t>Численность фактически работающих</t>
  </si>
  <si>
    <t>потребление теплоэнергии (Гкал)</t>
  </si>
  <si>
    <t>расход эл.энергии (тыс. кВт.ч)</t>
  </si>
  <si>
    <t>Библиотеки</t>
  </si>
  <si>
    <t>Число читателей</t>
  </si>
  <si>
    <t>Музеи</t>
  </si>
  <si>
    <t>число посещений</t>
  </si>
  <si>
    <t>Театры</t>
  </si>
  <si>
    <t>Прочие (народные коллективы-народные театры, танцевальные, хоровые и т.п., и прочие культурно-досуговые учреждения)</t>
  </si>
  <si>
    <t>Число киноустановок</t>
  </si>
  <si>
    <t>Число издаваемых газет</t>
  </si>
  <si>
    <t>тираж</t>
  </si>
  <si>
    <t>Детские музыкальные школы</t>
  </si>
  <si>
    <t xml:space="preserve">Ведомственная принадлежность </t>
  </si>
  <si>
    <t>Численность учащихся</t>
  </si>
  <si>
    <t>Из них преподавателей</t>
  </si>
  <si>
    <t>Школы искусств</t>
  </si>
  <si>
    <t>Наименование</t>
  </si>
  <si>
    <t>Профтехучилища</t>
  </si>
  <si>
    <t xml:space="preserve">Наименование училища </t>
  </si>
  <si>
    <t>Среднегодовая численность учащихся</t>
  </si>
  <si>
    <t>Прием учащихся</t>
  </si>
  <si>
    <t>Выпуск учащихся за последний учебный год</t>
  </si>
  <si>
    <t>Проект</t>
  </si>
  <si>
    <t>Средние специальные учебные заведения</t>
  </si>
  <si>
    <t>Наименование учебного заведения</t>
  </si>
  <si>
    <t>Высшие учебные заведения</t>
  </si>
  <si>
    <t>Энергообеспеченность</t>
  </si>
  <si>
    <t>Тип электростанции</t>
  </si>
  <si>
    <t>Мощность (тыс.кВт)</t>
  </si>
  <si>
    <t>Присоединённая нагрузка (тыс.кВт)</t>
  </si>
  <si>
    <t>Вид топлива</t>
  </si>
  <si>
    <t>Число работников</t>
  </si>
  <si>
    <t>в т.ч. ИТР</t>
  </si>
  <si>
    <t>Данные о транспортной доступности населенного пункта</t>
  </si>
  <si>
    <t>Название населенного пункта</t>
  </si>
  <si>
    <t>По состоянию на 1 января</t>
  </si>
  <si>
    <t>Расстояние до улусного центра (км)</t>
  </si>
  <si>
    <t>Расстояние до ближайшего населенного пункта (км)</t>
  </si>
  <si>
    <t>Наличие сообщения с улусным центром:</t>
  </si>
  <si>
    <t>при перевозке пассажиров:</t>
  </si>
  <si>
    <t>маршрутными автобусами (периодичность)</t>
  </si>
  <si>
    <t>речным транспортом (периодичность)</t>
  </si>
  <si>
    <t>воздушным транспортом (периодичность)</t>
  </si>
  <si>
    <t>при перевозке грузов:</t>
  </si>
  <si>
    <t>автомобильным транспортом (периодичность)</t>
  </si>
  <si>
    <t>Наличие авиационной площадки</t>
  </si>
  <si>
    <t>Дороги</t>
  </si>
  <si>
    <t>(км)</t>
  </si>
  <si>
    <t>Общая протяженность дорог общего пользования</t>
  </si>
  <si>
    <t>Участок дороги, проходящий через территорию населенного пункта</t>
  </si>
  <si>
    <t>Федерального значения</t>
  </si>
  <si>
    <t>в т.ч. с твердым покрытием</t>
  </si>
  <si>
    <t>Республиканского значения</t>
  </si>
  <si>
    <t>Ведомственные и частные дороги</t>
  </si>
  <si>
    <t>Земельный баланс</t>
  </si>
  <si>
    <t>Общая площадь земель (тыс. га)</t>
  </si>
  <si>
    <t>Общая площадь земель сельскохозяйственного назначения - всего (тыс.га)</t>
  </si>
  <si>
    <t>пашни</t>
  </si>
  <si>
    <t>залежи</t>
  </si>
  <si>
    <t>многолетние насаждения</t>
  </si>
  <si>
    <t>сенокосы</t>
  </si>
  <si>
    <t>пастбища</t>
  </si>
  <si>
    <t>из сельскохозяйственных угодий земли:</t>
  </si>
  <si>
    <t>предприятий общественного сектора</t>
  </si>
  <si>
    <t>крестьянских хозяйств и родовых общин</t>
  </si>
  <si>
    <t>личных подворий</t>
  </si>
  <si>
    <t>Количество землевладельцев, всего</t>
  </si>
  <si>
    <t>Земли населенных пунктов</t>
  </si>
  <si>
    <t>Земли особо охраняемых территорий</t>
  </si>
  <si>
    <t>Земли лесного фонда</t>
  </si>
  <si>
    <t>Земли водного фонда</t>
  </si>
  <si>
    <t>Земли запаса</t>
  </si>
  <si>
    <t>Основные показатели сельского хозяйства</t>
  </si>
  <si>
    <t>Основной показатель</t>
  </si>
  <si>
    <t>Количество хозяйств, всего (единиц)</t>
  </si>
  <si>
    <t>сельхозпредприятия</t>
  </si>
  <si>
    <t>гос. унитарные предприятия</t>
  </si>
  <si>
    <t>коллективные предприятия</t>
  </si>
  <si>
    <t>агрофирмы</t>
  </si>
  <si>
    <t>сельхозкооперативы</t>
  </si>
  <si>
    <t>конезаводы</t>
  </si>
  <si>
    <t>опытно - производственные хозяйства</t>
  </si>
  <si>
    <t>птицефабрики</t>
  </si>
  <si>
    <t>прочие предприятия</t>
  </si>
  <si>
    <t>крестьянские хозяйства</t>
  </si>
  <si>
    <t>родовые общины</t>
  </si>
  <si>
    <t>кроме того хозяйства населения</t>
  </si>
  <si>
    <t>Посевная площадь, всего (га)</t>
  </si>
  <si>
    <t>картофеля</t>
  </si>
  <si>
    <t>общественного сектора</t>
  </si>
  <si>
    <t>хозяйств населения</t>
  </si>
  <si>
    <t>овощей открытого грунта</t>
  </si>
  <si>
    <t>овощей закрытого грунта (тыс.кв.м)</t>
  </si>
  <si>
    <t>зерновых</t>
  </si>
  <si>
    <t>кормовых</t>
  </si>
  <si>
    <t>Численность сельхозживотных (голов)</t>
  </si>
  <si>
    <t>крупного рогатого скота</t>
  </si>
  <si>
    <t>в том числе коров</t>
  </si>
  <si>
    <t>лошадей</t>
  </si>
  <si>
    <t>свиней</t>
  </si>
  <si>
    <t>оленей</t>
  </si>
  <si>
    <t>птиц</t>
  </si>
  <si>
    <t>Объем производства сельскохозяйственной продукции (тонн)</t>
  </si>
  <si>
    <t>скота и птицы (жив.вес)</t>
  </si>
  <si>
    <t>молока</t>
  </si>
  <si>
    <t>яиц (тыс. шт.)</t>
  </si>
  <si>
    <t>рыбодобыча</t>
  </si>
  <si>
    <t>овощей</t>
  </si>
  <si>
    <t>зерна</t>
  </si>
  <si>
    <t>Объем закупок сельскохозяйственной продукции (тонн)</t>
  </si>
  <si>
    <t>Развитие семейной экономики</t>
  </si>
  <si>
    <t>Поставлено сельскозяйственных животных с начала года (голов)</t>
  </si>
  <si>
    <t>поросят</t>
  </si>
  <si>
    <t>гусей</t>
  </si>
  <si>
    <t>индоуток</t>
  </si>
  <si>
    <t>перепелов</t>
  </si>
  <si>
    <t>коз</t>
  </si>
  <si>
    <t>кроликов</t>
  </si>
  <si>
    <t>КРС</t>
  </si>
  <si>
    <t>голубых песцов</t>
  </si>
  <si>
    <t>серебристо-черных лисиц</t>
  </si>
  <si>
    <t>Поставлено кормов (ц)</t>
  </si>
  <si>
    <t>комбикормов</t>
  </si>
  <si>
    <t>зернофуража</t>
  </si>
  <si>
    <t>семенного и посадочного материала</t>
  </si>
  <si>
    <t xml:space="preserve">Поселение: </t>
  </si>
  <si>
    <t>Культура</t>
  </si>
  <si>
    <t>Спортивные объекты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</si>
  <si>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</si>
  <si>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</si>
  <si>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</si>
  <si>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добыча горючих сланцев и битуминозных песков и извлечение из них нефти</t>
  </si>
  <si>
    <t>добыча природного газа и жидких углеводородов (конденсата)</t>
  </si>
  <si>
    <t>Обеспечение электрической энергией, газом и паром; кондицинирование воздуха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</si>
  <si>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</si>
  <si>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</si>
  <si>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</si>
  <si>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</si>
  <si>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</si>
  <si>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</si>
  <si>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</si>
  <si>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</si>
  <si>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</si>
  <si>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</si>
  <si>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</si>
  <si>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</si>
  <si>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</si>
  <si>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</si>
  <si>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</si>
  <si>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</si>
  <si>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</si>
  <si>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</si>
  <si>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</si>
  <si>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прочих готовых изделий</t>
  </si>
  <si>
    <t>ремонт и монтаж машин и оборудования</t>
  </si>
  <si>
    <t>обспечение электрической энергией, газом и паром; кондицинирование воздуха</t>
  </si>
  <si>
    <t xml:space="preserve">Водоснабжение; водоотведение, организация сбора и организации отходов, деятельность по ликвидации загрязнений </t>
  </si>
  <si>
    <t>Забор очистка и распределение воды</t>
  </si>
  <si>
    <t>Сбор обработка сточных вод</t>
  </si>
  <si>
    <t>Сбор обработка и утилизации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</si>
  <si>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</si>
  <si>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</si>
  <si>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</si>
  <si>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</si>
  <si>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розничная: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</si>
  <si>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</si>
  <si>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</si>
  <si>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</si>
  <si>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</si>
  <si>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</si>
  <si>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</si>
  <si>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</si>
  <si>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</si>
  <si>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</si>
  <si>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</si>
  <si>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</si>
  <si>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 xml:space="preserve">Деятельность в области информации и связи 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</si>
  <si>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</si>
  <si>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</si>
  <si>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</si>
  <si>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</si>
  <si>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</si>
  <si>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</si>
  <si>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 xml:space="preserve">Деятельность финансовая и страховая 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</si>
  <si>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</si>
  <si>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</si>
  <si>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деятелельность вспомогательная в сфере финансовых услуг и страхования</t>
  </si>
  <si>
    <t xml:space="preserve">Деятельность по операциям с недвижимым имуществом 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</si>
  <si>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</si>
  <si>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</si>
  <si>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</si>
  <si>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 технического проектирования; технических испытаний, исследований и анализа</t>
  </si>
  <si>
    <t xml:space="preserve">научные исследования и разработки </t>
  </si>
  <si>
    <t xml:space="preserve">деятельность рекламная и исследование конъюнктуры рынка </t>
  </si>
  <si>
    <t>Деятельность профессиональная, научная и техническая прочая</t>
  </si>
  <si>
    <t xml:space="preserve">Деятельность ветеринарная </t>
  </si>
  <si>
    <t>Деятельность административная и сопутствующие дополнительные услуги</t>
  </si>
  <si>
    <t>аренда и лизинг</t>
  </si>
  <si>
    <t>деятельность по трудоустройству и подбору персонала</t>
  </si>
  <si>
    <t xml:space="preserve">деятельность туристических агенств и прочих организаций, предоставляющих услуги в сфере туризма </t>
  </si>
  <si>
    <t>деятельность по обеспечению безопасности и проведению расследования</t>
  </si>
  <si>
    <t>деятельность по обслуживанию зданий и территорий</t>
  </si>
  <si>
    <t xml:space="preserve"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 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</si>
  <si>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</si>
  <si>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Деятельность в области здравоохранения и социальных услуг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</si>
  <si>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</si>
  <si>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</si>
  <si>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 xml:space="preserve">Деятельность в области культуры, спорта, организации досуга и развлечений 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</si>
  <si>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</si>
  <si>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</si>
  <si>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по заключению пари,  по организации и проведению лотерей</t>
  </si>
  <si>
    <t>деятельность в области спорта, отдыха и развлечений</t>
  </si>
  <si>
    <t xml:space="preserve">Предоставление прочих видов услуг 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</si>
  <si>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</si>
  <si>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</si>
  <si>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</si>
  <si>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как работадателей; недиферинцированная деятельность частных домашних хозяйств по производству товаров и оказанию услуг для собственного потребления</t>
  </si>
  <si>
    <t>деятельность домашних хозяйств с наемными работниками</t>
  </si>
  <si>
    <t>деятельность недиференцированная частных домашних хозяйств по производству товаров и предоставлению услуг для собственного потребления</t>
  </si>
  <si>
    <t xml:space="preserve">Деятельность экстерриториальных организаций и органов </t>
  </si>
  <si>
    <t xml:space="preserve">деятельность экстерриториальных организаций и органов </t>
  </si>
  <si>
    <t>муниципальные унитарные предприятия</t>
  </si>
  <si>
    <t>акционерные общества</t>
  </si>
  <si>
    <t>рыбы</t>
  </si>
  <si>
    <t>грубых кормов</t>
  </si>
  <si>
    <t xml:space="preserve">Основные показатели по бюджету </t>
  </si>
  <si>
    <t>Единица измерения:  тыс.руб</t>
  </si>
  <si>
    <t>№</t>
  </si>
  <si>
    <t>Темп роста в %</t>
  </si>
  <si>
    <t>ДОХОДЫ</t>
  </si>
  <si>
    <t>1</t>
  </si>
  <si>
    <t>Налоговые и неналоговые доходы</t>
  </si>
  <si>
    <t>1.1</t>
  </si>
  <si>
    <t>Налоги на прибыль, доходы</t>
  </si>
  <si>
    <t>1.2</t>
  </si>
  <si>
    <t>Налоги на товары (работы, услуги)</t>
  </si>
  <si>
    <t>1.3</t>
  </si>
  <si>
    <t>Налоги на имущество</t>
  </si>
  <si>
    <t>1.4</t>
  </si>
  <si>
    <t>Налоги, сборы и регулярные платежи за пользование природными ресурсами</t>
  </si>
  <si>
    <t>1.5</t>
  </si>
  <si>
    <t>Прочие налоговые доходы</t>
  </si>
  <si>
    <t>1.6</t>
  </si>
  <si>
    <t>Доходы от использования имущества</t>
  </si>
  <si>
    <t>1.7</t>
  </si>
  <si>
    <t>Платежи при пользовании природными ресурсами</t>
  </si>
  <si>
    <t>1.8</t>
  </si>
  <si>
    <t>Доходы от оказания платных услуг (работ) и компенсации затрат государства</t>
  </si>
  <si>
    <t>1.9</t>
  </si>
  <si>
    <t>Доходы от продажи материальных и нематериальных активов</t>
  </si>
  <si>
    <t>1.10</t>
  </si>
  <si>
    <t>Штрафы, санкции, возмещение ущерба</t>
  </si>
  <si>
    <t>1.11</t>
  </si>
  <si>
    <t>Прочие неналоговые доходы</t>
  </si>
  <si>
    <t>2</t>
  </si>
  <si>
    <t>Безвозмездные поступления от других бюджетов бюджетной системы РФ</t>
  </si>
  <si>
    <t>2.1</t>
  </si>
  <si>
    <t>Дотации на выравнивание уровня бюджетной обеспеченности</t>
  </si>
  <si>
    <t>2.2</t>
  </si>
  <si>
    <t>Дотации на поддержку мер по обеспечению сбалансированности местных бюджетов</t>
  </si>
  <si>
    <t>2.3</t>
  </si>
  <si>
    <t>Субсидии на софинансирование расходных обязательств ОМСУ</t>
  </si>
  <si>
    <t>2.4</t>
  </si>
  <si>
    <t>Субвенции на исполнение делегированных государственных полномочий</t>
  </si>
  <si>
    <t>2.5</t>
  </si>
  <si>
    <t>Иные межбюджетные трансферты</t>
  </si>
  <si>
    <t>2.6</t>
  </si>
  <si>
    <t>Межбюджетные трансферты на осуществление расходных обязательств ОМСУ в части полномочий по решению вопросов местного значения, переданных в соответствии с заключенным между ОМСУ муниципального района и поселения соглашением</t>
  </si>
  <si>
    <t>2.7</t>
  </si>
  <si>
    <t>Прочие безвозмездные поступления от бюджетов сельских поселений</t>
  </si>
  <si>
    <t>3</t>
  </si>
  <si>
    <t>Прочие безвозмездные поступления от организаций</t>
  </si>
  <si>
    <t>4</t>
  </si>
  <si>
    <t>Возврат остатков межбюджетных трансфертов, имеющих целевое назначение, прошлых лет</t>
  </si>
  <si>
    <t>ВСЕГО ДОХОДОВ</t>
  </si>
  <si>
    <t>Профицит (+) / Дефицит (-)</t>
  </si>
  <si>
    <t>РАСХОДЫ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</si>
  <si>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</si>
  <si>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</si>
  <si>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</si>
  <si>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</si>
  <si>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</si>
  <si>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</si>
  <si>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</si>
  <si>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</si>
  <si>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</si>
  <si>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</si>
  <si>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06</t>
  </si>
  <si>
    <t>Охрана окружающей среды</t>
  </si>
  <si>
    <t>07</t>
  </si>
  <si>
    <t>08</t>
  </si>
  <si>
    <t>Культура, кинематография</t>
  </si>
  <si>
    <t>09</t>
  </si>
  <si>
    <t>10</t>
  </si>
  <si>
    <t>Социальная политика</t>
  </si>
  <si>
    <t>11</t>
  </si>
  <si>
    <t>Физическая культура и спорт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</si>
  <si>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</si>
  <si>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</si>
  <si>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</si>
  <si>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</si>
  <si>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</si>
  <si>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 общего характера бюджетам бюджетной системы РФ</t>
  </si>
  <si>
    <t>ВСЕГО РАСХОДОВ</t>
  </si>
  <si>
    <t>Исполнение</t>
  </si>
  <si>
    <t>Утвержденный план на начало</t>
  </si>
  <si>
    <t>МО</t>
  </si>
  <si>
    <t xml:space="preserve">Количество   семей, имеющих трех и более детей  </t>
  </si>
  <si>
    <t xml:space="preserve">Численность занятых в экономике </t>
  </si>
  <si>
    <t xml:space="preserve">Численность населения старше трудоспособного возраста </t>
  </si>
  <si>
    <t xml:space="preserve">Численность безработных граждан в трудоспособном возрасте </t>
  </si>
  <si>
    <t xml:space="preserve">Объем медицинской помощи </t>
  </si>
  <si>
    <t>Плановый (в натуральных единицах (посещений, законченных случаев))</t>
  </si>
  <si>
    <t>Фактический  (в натуральных единицах (посещений, законченных случаев))</t>
  </si>
  <si>
    <t>Количество младшего  медицинского персонала</t>
  </si>
  <si>
    <t>Количество вспомогательного персонала</t>
  </si>
  <si>
    <t>Основной персонал</t>
  </si>
  <si>
    <t>АУП</t>
  </si>
  <si>
    <t>Вспомогательный персонал</t>
  </si>
  <si>
    <t>Русский язык</t>
  </si>
  <si>
    <t>В том числе АУП</t>
  </si>
  <si>
    <t xml:space="preserve">Основной персонал </t>
  </si>
  <si>
    <t>Посещаемость кол-во чел.</t>
  </si>
  <si>
    <t xml:space="preserve">Форма собственности </t>
  </si>
  <si>
    <t>Связь</t>
  </si>
  <si>
    <t>Количество телефонных станций и подстанций ГП "Сахателеком"</t>
  </si>
  <si>
    <t>Общая монтированная емкость телефонных станций-номеров</t>
  </si>
  <si>
    <t>в т.ч. автоматической системы</t>
  </si>
  <si>
    <t>Общая использованная емкость телефонных станций-номеров</t>
  </si>
  <si>
    <t>Общее количество радиоузлов</t>
  </si>
  <si>
    <t>в т.ч. принадлежащих ГП "Сахателеком"</t>
  </si>
  <si>
    <t>Количество радиотрансляционных точек</t>
  </si>
  <si>
    <t>в т.ч. имеющие многопрограммные радиотрансляционные точки</t>
  </si>
  <si>
    <t>Возможность принимать телевизионные программы:</t>
  </si>
  <si>
    <t>в т.ч.:</t>
  </si>
  <si>
    <t>одну программу</t>
  </si>
  <si>
    <t>две программы</t>
  </si>
  <si>
    <t>три и более программы</t>
  </si>
  <si>
    <t>Возможность принимать республиканские программы (&gt; 0 - есть, 0 - нет)</t>
  </si>
  <si>
    <t>Отделения почтовой связи (единиц)</t>
  </si>
  <si>
    <t>Наличие мобильной связи и интернета</t>
  </si>
  <si>
    <t>Мобильный оператор</t>
  </si>
  <si>
    <t>Количество койко-мест в больничных организациях*</t>
  </si>
  <si>
    <t>круглосуточные</t>
  </si>
  <si>
    <t>дневные</t>
  </si>
  <si>
    <t>норматив</t>
  </si>
  <si>
    <t>факт</t>
  </si>
  <si>
    <t>* для учреждений системы здравоохранения, осуществляющих медицинское обслуживание госпитализированных больных</t>
  </si>
  <si>
    <t>в т.ч. площадь  основных лечебных учреждений, кв.м.</t>
  </si>
  <si>
    <t>Уровень износа, %</t>
  </si>
  <si>
    <t>Год последнего кап.ремонта</t>
  </si>
  <si>
    <t>электроэнергия</t>
  </si>
  <si>
    <t xml:space="preserve">норматив </t>
  </si>
  <si>
    <t>Расходы на коммунальные услуги за 2018 год</t>
  </si>
  <si>
    <t>теплоснабжение</t>
  </si>
  <si>
    <t>Тыс. кВт. ч.</t>
  </si>
  <si>
    <t>Тыс. руб.</t>
  </si>
  <si>
    <t>водоотведение</t>
  </si>
  <si>
    <t xml:space="preserve">м³ </t>
  </si>
  <si>
    <t>Расходы на вывоз ТБО</t>
  </si>
  <si>
    <t>Гкал - центр. отопл;
M³ - газ, дрова;
Тонн - уголь</t>
  </si>
  <si>
    <t>водоснабжение</t>
  </si>
  <si>
    <t>Всего, тыс. руб.</t>
  </si>
  <si>
    <t>ВСЕГО РАСХОДОВ, тыс. руб.</t>
  </si>
  <si>
    <t>Кол-во мест в учебных корпусах</t>
  </si>
  <si>
    <t>Кол-во мест в общежитиях</t>
  </si>
  <si>
    <t xml:space="preserve">очное </t>
  </si>
  <si>
    <t>заочное</t>
  </si>
  <si>
    <t>очно-заочное</t>
  </si>
  <si>
    <t>бюджет</t>
  </si>
  <si>
    <t>платное</t>
  </si>
  <si>
    <t>Наименование учреждения</t>
  </si>
  <si>
    <t>Клубные формирования</t>
  </si>
  <si>
    <t>Число, ед.</t>
  </si>
  <si>
    <t>Кол-во участников, чел.</t>
  </si>
  <si>
    <t>Культурно-массовые мероприятия</t>
  </si>
  <si>
    <t>Количество посещений, чел.</t>
  </si>
  <si>
    <t>Из них на платной основе</t>
  </si>
  <si>
    <t>Учреждения спорта и спортивные объекты</t>
  </si>
  <si>
    <t>Описание объекта (арочный, в составе КСК, крытый/открытый стадион, площадка и т.д.)</t>
  </si>
  <si>
    <t>Загруженность, %</t>
  </si>
  <si>
    <t>Мощность (Единовременная пропускная способность), чел.</t>
  </si>
  <si>
    <t>Спортивные секции</t>
  </si>
  <si>
    <t>Из них по массовым видам спорта</t>
  </si>
  <si>
    <t>Количество секций, ед.</t>
  </si>
  <si>
    <t>Число занимающихся, чел.</t>
  </si>
  <si>
    <t>моложе трудоспособного возраста (0-15 лет)</t>
  </si>
  <si>
    <t>трудоспособного возраста (16-54 лет женщины, 16-59 лет мужчины)</t>
  </si>
  <si>
    <t>старше трудоспособного возраста (женщины 55 лет и старше; мужчины 60 лет и старше)</t>
  </si>
  <si>
    <t>трудоспособного возраста (16-59 лет)</t>
  </si>
  <si>
    <t>старше трудоспособного возраста (60 лет и старше)</t>
  </si>
  <si>
    <t>трудоспособного возраста (16-54 лет )</t>
  </si>
  <si>
    <t>старше трудоспособного возраста (55 лет и старше)</t>
  </si>
  <si>
    <t>Естественный прирост (убыль) населения, всего</t>
  </si>
  <si>
    <t>Миграционное сальдо, всего</t>
  </si>
  <si>
    <t xml:space="preserve">Численность лиц старше трудоспособного возраста, занятых в экономике
</t>
  </si>
  <si>
    <t>Численность детей - инвалидов</t>
  </si>
  <si>
    <t xml:space="preserve"> численность подростков, занятых в экономике</t>
  </si>
  <si>
    <t>Численность учащихся трудоспособного возраста, обучающихся с отрывом от производства</t>
  </si>
  <si>
    <t>Численность населения в трудоспособном возрасте, не занятого в экономике;</t>
  </si>
  <si>
    <t>Вид объекта</t>
  </si>
  <si>
    <t>Количество объектов</t>
  </si>
  <si>
    <t>Размещение: 1. отдельно стоящее (указать кол-во этажей); 2. часть здания (перечислить кол-во занимаемых этажей или на каком этаже расположен)</t>
  </si>
  <si>
    <t>площадь  спортивного зала, кв.м.</t>
  </si>
  <si>
    <t>площадь  актового зала, кв.м.</t>
  </si>
  <si>
    <t>площадь закрытого плавательного бассейна, кв.м.</t>
  </si>
  <si>
    <t>в том числе при наличии в основном корпусе</t>
  </si>
  <si>
    <t>Водоснабжение (имеется - 1, отсутствует - 2)</t>
  </si>
  <si>
    <t>Водоотведение (имеется - 1, отсутствует - 2)</t>
  </si>
  <si>
    <t>Оборудованы всеми видами благоустройства(благоустроенное - 1, неблагоустроенное - 2, частично благоустроенное - 3)</t>
  </si>
  <si>
    <t>Охрана объекта:
Договор на охрану объекта - 1, Установлена система видеонаблюдения - 2, Установления тревожная сигнализация - 3</t>
  </si>
  <si>
    <t>Количество классов</t>
  </si>
  <si>
    <t>Количество дошкольных групп</t>
  </si>
  <si>
    <t>При наличии интерната - количество койко-мест в интернате</t>
  </si>
  <si>
    <t>Количество воспитанников в дошкольных группах</t>
  </si>
  <si>
    <t>Количество учеников, проживающих в интернате</t>
  </si>
  <si>
    <t>Распределение выпускников:</t>
  </si>
  <si>
    <t>Численность выпускников</t>
  </si>
  <si>
    <t>допущенных на сдачу ЕГЭ (ОГЭ)</t>
  </si>
  <si>
    <t xml:space="preserve"> получивших аттестат (свидетельство) об образовании </t>
  </si>
  <si>
    <t>Численность выпускников, сдавших  ЕГЭ (ОГЭ)</t>
  </si>
  <si>
    <t>Математика</t>
  </si>
  <si>
    <t>Средний балл ЕГЭ (ОГЭ)</t>
  </si>
  <si>
    <t>Численность воспитанников в учреждениях, чел.</t>
  </si>
  <si>
    <t>Мощность объекта (Количество мест по проекту)</t>
  </si>
  <si>
    <t>от 2 мес. до 1,5 лет</t>
  </si>
  <si>
    <t>от 1,5 лет до 3 лет</t>
  </si>
  <si>
    <t>от 3 лет до 7 лет</t>
  </si>
  <si>
    <t>Максимальная скорость доступа к Интернету</t>
  </si>
  <si>
    <t>Максимальная скорость фиксированного (проводного и беспроводного) доступа к Интернету (модемное подключение через коммутируемую телефонную I24 ISDN связь, цифровая абонентская линия (технология xDL и т.д.) другая кабельная связь беспроводная связь)</t>
  </si>
  <si>
    <t>Максимальная скорость мобильного доступа к Интернету (через любое устройство: портативный компьютер или мобильный сотовый телефон и т.д.)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</si>
  <si>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</si>
  <si>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</si>
  <si>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</si>
  <si>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</si>
  <si>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ПРОМЫШЛЕННОЕ ПРОИЗВОДСТВО (ПРОМЫШЛЕННОСТЬ) из них:</t>
  </si>
  <si>
    <t>Земли промышленности</t>
  </si>
  <si>
    <t>Земли транспорта</t>
  </si>
  <si>
    <t>Земли иного назначения</t>
  </si>
  <si>
    <t>Земли предприятий промышленности, транспорта, и иного несельскохозяйственного назначения, из них:</t>
  </si>
  <si>
    <t>Средний размер хозяйств, человек</t>
  </si>
  <si>
    <t>Численность постоянного населения, всего</t>
  </si>
  <si>
    <t>Отчётная дата: 2020 год</t>
  </si>
  <si>
    <t xml:space="preserve">Муниципального значения </t>
  </si>
  <si>
    <t>Промышленность</t>
  </si>
  <si>
    <t>Администрация наслега</t>
  </si>
  <si>
    <t>Отчётная дата: на 01 января 2020 года</t>
  </si>
  <si>
    <t>Гараж</t>
  </si>
  <si>
    <t>ПАО АК "Якутскэнерго"</t>
  </si>
  <si>
    <t>ООО "ПТВС"</t>
  </si>
  <si>
    <t>Административное здание</t>
  </si>
  <si>
    <t>Отдел соцзащиты (здание БПО)</t>
  </si>
  <si>
    <t>гараж</t>
  </si>
  <si>
    <t>Районный узел связи (отдел ВУО)</t>
  </si>
  <si>
    <t>общ.6/1 кв. 101,104 (отдел ЖКХ и Г)</t>
  </si>
  <si>
    <t>Котельная "Авангардная"</t>
  </si>
  <si>
    <t>Котельная "Фабрики № 12"</t>
  </si>
  <si>
    <t>Котельная "Надежный"</t>
  </si>
  <si>
    <t>Котельная "БСИ"</t>
  </si>
  <si>
    <t>УГОК АК "АЛРОСА" 1976 г</t>
  </si>
  <si>
    <t>УГОК АК "АЛРОСА" 1975 г</t>
  </si>
  <si>
    <t>УГОК АК "АЛРОСА" 1974 г</t>
  </si>
  <si>
    <t>УГОК АК "АЛРОСА" 1990 г</t>
  </si>
  <si>
    <t>эл.энергия</t>
  </si>
  <si>
    <t>КЭВ-10000/10-6шт</t>
  </si>
  <si>
    <t>циркуляц.-3,подпиточн.-2</t>
  </si>
  <si>
    <t>КЭВ-10000/10-14шт</t>
  </si>
  <si>
    <t>циркуляц.6,подпиточн.-4</t>
  </si>
  <si>
    <t>циркуляц.-2,подпиточн.-2</t>
  </si>
  <si>
    <t>КЭВ-10000/10-5шт</t>
  </si>
  <si>
    <t>АН ДОО "Алмазик"</t>
  </si>
  <si>
    <t xml:space="preserve">Западные электрическе сети Удачнинская группа подстанций </t>
  </si>
  <si>
    <t>Каскад Вилюйский ГЭС-1,2</t>
  </si>
  <si>
    <t>Светлинская ГЭС</t>
  </si>
  <si>
    <t>подстанция</t>
  </si>
  <si>
    <t>зимний максимум 190 мВа</t>
  </si>
  <si>
    <t>гидроэлектростанция</t>
  </si>
  <si>
    <t>гидроресурсы</t>
  </si>
  <si>
    <t>ОАО Вилюйская ГЭС</t>
  </si>
  <si>
    <t>г. Мирный</t>
  </si>
  <si>
    <t>534</t>
  </si>
  <si>
    <t>п. Айхал</t>
  </si>
  <si>
    <t>75</t>
  </si>
  <si>
    <t>по расписанию</t>
  </si>
  <si>
    <t>по договорам и заявкам</t>
  </si>
  <si>
    <t>Поселение:  МО "Город Удачный"</t>
  </si>
  <si>
    <t>МБУ ДО "ДШИ" г. Удачный</t>
  </si>
  <si>
    <t xml:space="preserve"> МО "Мирнинский район"</t>
  </si>
  <si>
    <t>расходы потребления электроэнергии, тепло и водоснабжения включены в расчёт по МАОУ "СОШ № 19"</t>
  </si>
  <si>
    <t>Творческое объединение "Кристалл" КСК АК "АЛРОСА" (ПАО)</t>
  </si>
  <si>
    <t>Библиотека №2, №3</t>
  </si>
  <si>
    <t>а/д Анабар</t>
  </si>
  <si>
    <t>3 (МТС, Мегафон, Билайн)</t>
  </si>
  <si>
    <t>100 мб/с</t>
  </si>
  <si>
    <t>100 мб/c</t>
  </si>
  <si>
    <t>30 мб/c</t>
  </si>
  <si>
    <t>Детский сад № 36 "Алмазик"</t>
  </si>
  <si>
    <t>Детский сад № 37 "Звездочка"</t>
  </si>
  <si>
    <t>Детский сад № 46 "Сказка"</t>
  </si>
  <si>
    <t>Детский сад № 48 "Айболит"</t>
  </si>
  <si>
    <t>ПАО" ЯКУТСКЭНЕРГО"</t>
  </si>
  <si>
    <t>УО "ПТВС"</t>
  </si>
  <si>
    <t>нет</t>
  </si>
  <si>
    <t>1,2,3</t>
  </si>
  <si>
    <t>1, 2 эт</t>
  </si>
  <si>
    <t>ЗЭС "Якутскэнерго" (п/ст "Авангардная"</t>
  </si>
  <si>
    <t>Лечебный корпус с поликлиникой</t>
  </si>
  <si>
    <t xml:space="preserve">ОАО АК "Якутскэнерго",  Каскад ВГЭС им. Е.Н. Батенчука </t>
  </si>
  <si>
    <t>УО ООО ПТВС ,котельная "Авангардная" эл.энергия</t>
  </si>
  <si>
    <t>3 комнатная квартира (жилое помещение)</t>
  </si>
  <si>
    <t>2 комнатная квартира (жилое помещение)</t>
  </si>
  <si>
    <t>4 комнатная квартира (жилое помещение)</t>
  </si>
  <si>
    <t>Отчётная дата: 2021 год</t>
  </si>
  <si>
    <t>МАОУ "СОШ № 19 им. Л.А. Попугаевой"</t>
  </si>
  <si>
    <t>здание</t>
  </si>
  <si>
    <t>отдельно стоящее, 3 этажа</t>
  </si>
  <si>
    <t>ПАО "Якутскэнерго", Вилюйская ГЭС</t>
  </si>
  <si>
    <t>УО ООО "ПТВС", котельная фабрики № 12</t>
  </si>
  <si>
    <t>1,2,3,</t>
  </si>
  <si>
    <t>Муниципальное бюджетное учреждение дополнительного образования "Центр дополнительного образования" г. Удачный</t>
  </si>
  <si>
    <t>Здание</t>
  </si>
  <si>
    <t>-</t>
  </si>
  <si>
    <t>1. 4 этажа</t>
  </si>
  <si>
    <t>ПАО «Якутскэнерго» Удачинский участок Мирнинского отделения Энергосбыта</t>
  </si>
  <si>
    <t>ООО «ПТВС»Удачинское отделение ПТВС</t>
  </si>
  <si>
    <t>1, 2, 3</t>
  </si>
  <si>
    <t>МАОУ "СОШ№24"</t>
  </si>
  <si>
    <t>5485,2</t>
  </si>
  <si>
    <t>1. 0; 2. 4-х этажное</t>
  </si>
  <si>
    <t>удовл.</t>
  </si>
  <si>
    <t>ПАО "Якутсэнерго"</t>
  </si>
  <si>
    <t>ГАПОУ РС(Я) "МРТК" филиал "Удачнинский"</t>
  </si>
  <si>
    <t>учебный корпус</t>
  </si>
  <si>
    <t>2 (3 этажа)</t>
  </si>
  <si>
    <t>Якутскэнерго</t>
  </si>
  <si>
    <t>ПТВС</t>
  </si>
  <si>
    <t>учебные мастерские</t>
  </si>
  <si>
    <t>2 (один этаж)</t>
  </si>
  <si>
    <t>Удачнинское отделение</t>
  </si>
  <si>
    <t xml:space="preserve">1. МКУ "Мирнинское районное управление образования" МО "Мирнинский район"                2. Администра-ция муниципального образования  "Мирнинский район" Республики Саха (Якутия) </t>
  </si>
  <si>
    <t>МАОУ "СОШ № 19 им. Л.А.Попугаевой"</t>
  </si>
  <si>
    <t>9-х кл. - 90 чел</t>
  </si>
  <si>
    <t>16 чел. - МРТК</t>
  </si>
  <si>
    <t>33 чел. ( из них 3 в РС(Я), 30 чел. За пределами РС(Я)</t>
  </si>
  <si>
    <t>пошли в 10 класс - 41 чел, из них 39 в МАОУ "СОШ № 19", 2 за пределами РС(Я)</t>
  </si>
  <si>
    <t xml:space="preserve">90 чел. ( примечание- выпускники  9-х кл.  в 2020 году экзамен не сдавали </t>
  </si>
  <si>
    <t>90 чел.</t>
  </si>
  <si>
    <t>11-х  кл.- 38 чел.</t>
  </si>
  <si>
    <t>1 чел.</t>
  </si>
  <si>
    <t>34 чел.</t>
  </si>
  <si>
    <t>2 чел.</t>
  </si>
  <si>
    <t>38 чел.</t>
  </si>
  <si>
    <t>25 чел.</t>
  </si>
  <si>
    <t>59 Балл.</t>
  </si>
  <si>
    <t>80балл.</t>
  </si>
  <si>
    <t>МАОУ "СОШ №24"</t>
  </si>
  <si>
    <t>не сдавали</t>
  </si>
  <si>
    <t>Муниципальное бюджетное учреждение дополнительного образования "Детская школа искусств" г УдачногоМуниципального образования "Мирнинский район" Республики Саха (Якутия)</t>
  </si>
  <si>
    <t>Орган местного самоуправления Мирнинского района РС(Я)</t>
  </si>
  <si>
    <t>Отчётная дата: 2021год</t>
  </si>
  <si>
    <t>Министерство образования и науки РС(Я)</t>
  </si>
  <si>
    <t>ВОС</t>
  </si>
  <si>
    <t>УГОК АК "АЛРОСА2 1981Г.</t>
  </si>
  <si>
    <t>16000</t>
  </si>
  <si>
    <t>СБО</t>
  </si>
  <si>
    <t>УГОК АК "АЛРОСА2 1987Г.</t>
  </si>
  <si>
    <t>20000</t>
  </si>
  <si>
    <t>КНС "Новый город"</t>
  </si>
  <si>
    <t>УГОК АК "АЛРОСА"1990Г.</t>
  </si>
  <si>
    <t>2000</t>
  </si>
  <si>
    <t>КНС "Надежный"</t>
  </si>
  <si>
    <t>УГОК АК "АЛРОСА"1993Г.</t>
  </si>
  <si>
    <t>гостиница "Новый город"</t>
  </si>
  <si>
    <t>гостиница "Полярный"</t>
  </si>
  <si>
    <t xml:space="preserve">Капитальный ремонт котельной   не проводился. Капитальный ремонт 1 котел в 2014г., 1 котел в 2016г.; 2 котла в 2017г.; 2 котла в 2018г. </t>
  </si>
  <si>
    <t>Капитальный ремонт котельной в 2004 г. Капитальный ремонт 11 котлов, заменены с 1999 по 2006гг., в 2012г.- 1 котел, 2016г. - 2 котла</t>
  </si>
  <si>
    <t>КЭВ-10000/10-10 шт</t>
  </si>
  <si>
    <t>Капитальный ремонт котельной   не проводился. Капитальный ремонт 4 котла заменены до 2008г., 3 котла в 2013-2014, 2 котла в 2017г.</t>
  </si>
  <si>
    <t>Капитальный ремонт котельной   не проводился. Капитальный ремонт 3 котла в 2012-2014гг., 2 котла в 2017 и 2018г.</t>
  </si>
  <si>
    <t>Жилищный фонд</t>
  </si>
  <si>
    <t>Поселение: г. Удачный</t>
  </si>
  <si>
    <t>Количество квартир (ед.)</t>
  </si>
  <si>
    <t>муниципальные</t>
  </si>
  <si>
    <t>ведомственные</t>
  </si>
  <si>
    <t>частные</t>
  </si>
  <si>
    <t>кроме того количество дачных участков на территории (ед.)</t>
  </si>
  <si>
    <t>Общая площадь жилых помещений (кв.м)</t>
  </si>
  <si>
    <t>Приватизированная площадь (кв.м)</t>
  </si>
  <si>
    <t>общая</t>
  </si>
  <si>
    <t>жилая</t>
  </si>
  <si>
    <t>Техническое состояние зданий в % к общей площади</t>
  </si>
  <si>
    <t>аварийное и ветхое</t>
  </si>
  <si>
    <t>требует капитального ремонта</t>
  </si>
  <si>
    <t>удовлетворительное</t>
  </si>
  <si>
    <t>Количество проживающих, чел., всего</t>
  </si>
  <si>
    <t>в муниципальном жилищном фонде</t>
  </si>
  <si>
    <t>в ведомственном жилищном фонде</t>
  </si>
  <si>
    <t>в частном жилищном фонде</t>
  </si>
  <si>
    <t>Количество дачных участков на территории (ед.)</t>
  </si>
  <si>
    <t>Благоустройство жилищного фонда</t>
  </si>
  <si>
    <t>Каменный жилой фонд</t>
  </si>
  <si>
    <t>Деревянный жилой фонд</t>
  </si>
  <si>
    <t>Итого</t>
  </si>
  <si>
    <t>Круп. пан.</t>
  </si>
  <si>
    <t>Круп.блоч.</t>
  </si>
  <si>
    <t>Шлак.блоч.</t>
  </si>
  <si>
    <t>Кирп</t>
  </si>
  <si>
    <t>Брев</t>
  </si>
  <si>
    <t>Брус</t>
  </si>
  <si>
    <t>Щит</t>
  </si>
  <si>
    <t>1. Количество строений, всего (шт.)</t>
  </si>
  <si>
    <t>в т.ч.обесп.</t>
  </si>
  <si>
    <t>центр.отопл.</t>
  </si>
  <si>
    <t>гор.вода</t>
  </si>
  <si>
    <t>хол.вода</t>
  </si>
  <si>
    <t>канализация</t>
  </si>
  <si>
    <t>лифт</t>
  </si>
  <si>
    <t>мусоропровод</t>
  </si>
  <si>
    <t>газ</t>
  </si>
  <si>
    <t>2. Общая площадь, всего (кв.м)</t>
  </si>
  <si>
    <t>3. Количество жильцов, всего</t>
  </si>
  <si>
    <t>в т.ч. с</t>
  </si>
  <si>
    <t>4. Кол-во квартир, всего</t>
  </si>
  <si>
    <t>в т.ч.обеспеченные</t>
  </si>
  <si>
    <t>газ.плитами</t>
  </si>
  <si>
    <t>эл.плитами</t>
  </si>
  <si>
    <t>ГБУ РС(Я) "Айхальская городская больница"</t>
  </si>
  <si>
    <t>349</t>
  </si>
  <si>
    <t>Общественный центр</t>
  </si>
  <si>
    <t>5077,2  кв.м</t>
  </si>
  <si>
    <t>28409 куб.м.</t>
  </si>
  <si>
    <t>1. Двухэтажное здание</t>
  </si>
  <si>
    <t>1. Типовое</t>
  </si>
  <si>
    <t>Замена фасада - 2017 год</t>
  </si>
  <si>
    <t>АК "Якутскэнерго" (ПАО) - ТП-3</t>
  </si>
  <si>
    <t>ООО "ПТВС" (электрокательная "Авангардная")</t>
  </si>
  <si>
    <t>ОЦ СК "Алмаз"</t>
  </si>
  <si>
    <t>АК "АЛРОСА"</t>
  </si>
  <si>
    <t>ЛА "Снежинка"</t>
  </si>
  <si>
    <t>ПБ "Русалочка"</t>
  </si>
  <si>
    <t>ориентировочно протяженностью 2,6 км</t>
  </si>
  <si>
    <t>Отчётная дата: 1 января 2021 года</t>
  </si>
  <si>
    <t>МАОУ "СОШ№19"</t>
  </si>
</sst>
</file>

<file path=xl/styles.xml><?xml version="1.0" encoding="utf-8"?>
<styleSheet xmlns="http://schemas.openxmlformats.org/spreadsheetml/2006/main">
  <numFmts count="6">
    <numFmt numFmtId="164" formatCode="_-* #,##0.00\ _₽_-;\-* #,##0.00\ _₽_-;_-* &quot;-&quot;??\ _₽_-;_-@_-"/>
    <numFmt numFmtId="165" formatCode="_(* #,##0.00_);_(* \(#,##0.00\);_(* &quot;-&quot;??_);_(@_)"/>
    <numFmt numFmtId="166" formatCode="#,##0.00,"/>
    <numFmt numFmtId="167" formatCode="_-* #,##0.00_-;\-* #,##0.00_-;_-* &quot;-&quot;??_-;_-@_-"/>
    <numFmt numFmtId="168" formatCode="0.0"/>
    <numFmt numFmtId="169" formatCode="#,##0.000"/>
  </numFmts>
  <fonts count="5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18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0"/>
      <color indexed="18"/>
      <name val="Tahoma"/>
      <family val="2"/>
      <charset val="204"/>
    </font>
    <font>
      <b/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9"/>
      <color indexed="18"/>
      <name val="Tahoma"/>
      <family val="2"/>
      <charset val="204"/>
    </font>
    <font>
      <u/>
      <sz val="9"/>
      <color indexed="22"/>
      <name val="Tahoma"/>
      <family val="2"/>
      <charset val="204"/>
    </font>
    <font>
      <sz val="14"/>
      <color indexed="18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0"/>
      <color indexed="18"/>
      <name val="Tahoma"/>
      <family val="2"/>
      <charset val="204"/>
    </font>
    <font>
      <sz val="9"/>
      <color indexed="18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color rgb="FF0070C0"/>
      <name val="Tahoma"/>
      <family val="2"/>
      <charset val="204"/>
    </font>
    <font>
      <sz val="14"/>
      <color rgb="FF0070C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9"/>
      <color theme="0"/>
      <name val="Tahoma"/>
      <family val="2"/>
      <charset val="204"/>
    </font>
    <font>
      <b/>
      <sz val="8"/>
      <color theme="0"/>
      <name val="Tahoma"/>
      <family val="2"/>
      <charset val="204"/>
    </font>
    <font>
      <b/>
      <strike/>
      <sz val="9"/>
      <color rgb="FFC00000"/>
      <name val="Tahoma"/>
      <family val="2"/>
      <charset val="204"/>
    </font>
    <font>
      <strike/>
      <sz val="9"/>
      <color rgb="FFC00000"/>
      <name val="Tahoma"/>
      <family val="2"/>
      <charset val="204"/>
    </font>
    <font>
      <strike/>
      <sz val="11"/>
      <color rgb="FFC00000"/>
      <name val="Calibri"/>
      <family val="2"/>
      <charset val="204"/>
      <scheme val="minor"/>
    </font>
    <font>
      <strike/>
      <sz val="8"/>
      <color rgb="FFC00000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sz val="14"/>
      <color rgb="FFC00000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2"/>
      <color indexed="8"/>
      <name val="Times New Roman"/>
      <family val="2"/>
      <charset val="204"/>
    </font>
    <font>
      <b/>
      <sz val="9"/>
      <color indexed="18"/>
      <name val="Times New Roman"/>
      <family val="1"/>
      <charset val="204"/>
    </font>
    <font>
      <sz val="9"/>
      <color indexed="1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1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color theme="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5" tint="-0.249977111117893"/>
        <bgColor indexed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00B05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1" fillId="0" borderId="0">
      <protection locked="0"/>
    </xf>
    <xf numFmtId="0" fontId="17" fillId="0" borderId="0"/>
    <xf numFmtId="0" fontId="18" fillId="0" borderId="0"/>
    <xf numFmtId="0" fontId="18" fillId="0" borderId="0">
      <alignment horizontal="center"/>
    </xf>
    <xf numFmtId="0" fontId="19" fillId="0" borderId="0">
      <alignment horizontal="left"/>
    </xf>
    <xf numFmtId="49" fontId="19" fillId="0" borderId="0"/>
    <xf numFmtId="49" fontId="19" fillId="0" borderId="10">
      <alignment horizontal="center" vertical="center" wrapText="1"/>
    </xf>
    <xf numFmtId="49" fontId="19" fillId="0" borderId="10">
      <alignment horizontal="center" vertical="center" wrapText="1"/>
    </xf>
    <xf numFmtId="0" fontId="19" fillId="0" borderId="10">
      <alignment horizontal="center" vertical="center" wrapText="1"/>
    </xf>
    <xf numFmtId="49" fontId="19" fillId="0" borderId="10">
      <alignment horizontal="center" vertical="center" wrapText="1"/>
    </xf>
    <xf numFmtId="49" fontId="19" fillId="0" borderId="11">
      <alignment horizontal="center" vertical="center" wrapText="1"/>
    </xf>
    <xf numFmtId="0" fontId="19" fillId="0" borderId="12">
      <alignment horizontal="left" wrapText="1"/>
    </xf>
    <xf numFmtId="49" fontId="19" fillId="0" borderId="13">
      <alignment horizontal="center" wrapText="1"/>
    </xf>
    <xf numFmtId="49" fontId="19" fillId="0" borderId="14">
      <alignment horizontal="center"/>
    </xf>
    <xf numFmtId="4" fontId="19" fillId="0" borderId="10">
      <alignment horizontal="right"/>
    </xf>
    <xf numFmtId="0" fontId="19" fillId="0" borderId="15">
      <alignment horizontal="left" wrapText="1" indent="1"/>
    </xf>
    <xf numFmtId="49" fontId="19" fillId="0" borderId="16">
      <alignment horizontal="center" wrapText="1"/>
    </xf>
    <xf numFmtId="49" fontId="19" fillId="0" borderId="17">
      <alignment horizontal="center"/>
    </xf>
    <xf numFmtId="0" fontId="19" fillId="0" borderId="18">
      <alignment horizontal="left" wrapText="1" indent="2"/>
    </xf>
    <xf numFmtId="49" fontId="19" fillId="0" borderId="19">
      <alignment horizontal="center"/>
    </xf>
    <xf numFmtId="49" fontId="19" fillId="0" borderId="20">
      <alignment horizontal="center"/>
    </xf>
    <xf numFmtId="4" fontId="19" fillId="0" borderId="20">
      <alignment horizontal="right"/>
    </xf>
    <xf numFmtId="0" fontId="20" fillId="0" borderId="0">
      <alignment wrapText="1"/>
    </xf>
    <xf numFmtId="0" fontId="22" fillId="0" borderId="10">
      <alignment horizontal="center" vertical="center" wrapText="1"/>
    </xf>
    <xf numFmtId="0" fontId="20" fillId="0" borderId="10">
      <alignment horizontal="center"/>
    </xf>
    <xf numFmtId="0" fontId="21" fillId="0" borderId="21">
      <alignment horizontal="center" vertical="center"/>
    </xf>
    <xf numFmtId="1" fontId="24" fillId="0" borderId="10">
      <alignment horizontal="center" vertical="center"/>
    </xf>
    <xf numFmtId="49" fontId="20" fillId="0" borderId="22">
      <alignment horizontal="center" vertical="center"/>
    </xf>
    <xf numFmtId="165" fontId="20" fillId="0" borderId="17">
      <alignment horizontal="center" vertical="center"/>
    </xf>
    <xf numFmtId="1" fontId="24" fillId="0" borderId="17">
      <alignment horizontal="center" vertical="center"/>
    </xf>
    <xf numFmtId="165" fontId="20" fillId="0" borderId="22">
      <alignment horizontal="center" vertical="center"/>
    </xf>
    <xf numFmtId="165" fontId="20" fillId="0" borderId="23">
      <alignment horizontal="center" vertical="center"/>
    </xf>
    <xf numFmtId="165" fontId="20" fillId="0" borderId="20">
      <alignment horizontal="center" vertical="center"/>
    </xf>
    <xf numFmtId="1" fontId="24" fillId="0" borderId="20">
      <alignment horizontal="center" vertical="center"/>
    </xf>
    <xf numFmtId="0" fontId="25" fillId="0" borderId="0"/>
    <xf numFmtId="49" fontId="21" fillId="0" borderId="10">
      <alignment horizontal="center" vertical="center"/>
    </xf>
    <xf numFmtId="165" fontId="21" fillId="0" borderId="10">
      <alignment horizontal="center" vertical="center"/>
    </xf>
    <xf numFmtId="0" fontId="23" fillId="0" borderId="10">
      <alignment horizontal="center" vertical="center"/>
    </xf>
    <xf numFmtId="0" fontId="24" fillId="0" borderId="10">
      <alignment horizontal="center" vertical="center"/>
    </xf>
    <xf numFmtId="0" fontId="1" fillId="0" borderId="0">
      <protection locked="0"/>
    </xf>
    <xf numFmtId="164" fontId="20" fillId="0" borderId="17">
      <alignment horizontal="center" vertical="center"/>
    </xf>
    <xf numFmtId="164" fontId="20" fillId="0" borderId="22">
      <alignment horizontal="center" vertical="center"/>
    </xf>
    <xf numFmtId="164" fontId="20" fillId="0" borderId="23">
      <alignment horizontal="center" vertical="center"/>
    </xf>
    <xf numFmtId="164" fontId="20" fillId="0" borderId="20">
      <alignment horizontal="center" vertical="center"/>
    </xf>
    <xf numFmtId="164" fontId="21" fillId="0" borderId="10">
      <alignment horizontal="center" vertical="center"/>
    </xf>
    <xf numFmtId="0" fontId="4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64" fontId="20" fillId="0" borderId="17">
      <alignment horizontal="center" vertical="center"/>
    </xf>
    <xf numFmtId="164" fontId="20" fillId="0" borderId="22">
      <alignment horizontal="center" vertical="center"/>
    </xf>
    <xf numFmtId="164" fontId="20" fillId="0" borderId="23">
      <alignment horizontal="center" vertical="center"/>
    </xf>
    <xf numFmtId="164" fontId="20" fillId="0" borderId="20">
      <alignment horizontal="center" vertical="center"/>
    </xf>
    <xf numFmtId="164" fontId="21" fillId="0" borderId="10">
      <alignment horizontal="center" vertical="center"/>
    </xf>
    <xf numFmtId="167" fontId="20" fillId="0" borderId="17">
      <alignment horizontal="center" vertical="center"/>
    </xf>
    <xf numFmtId="167" fontId="20" fillId="0" borderId="22">
      <alignment horizontal="center" vertical="center"/>
    </xf>
    <xf numFmtId="167" fontId="20" fillId="0" borderId="23">
      <alignment horizontal="center" vertical="center"/>
    </xf>
    <xf numFmtId="167" fontId="20" fillId="0" borderId="20">
      <alignment horizontal="center" vertical="center"/>
    </xf>
    <xf numFmtId="167" fontId="21" fillId="0" borderId="10">
      <alignment horizontal="center" vertical="center"/>
    </xf>
    <xf numFmtId="0" fontId="45" fillId="0" borderId="0"/>
    <xf numFmtId="0" fontId="1" fillId="0" borderId="0"/>
  </cellStyleXfs>
  <cellXfs count="327">
    <xf numFmtId="0" fontId="0" fillId="0" borderId="0" xfId="0"/>
    <xf numFmtId="0" fontId="2" fillId="0" borderId="0" xfId="1" applyNumberFormat="1" applyFont="1" applyFill="1" applyBorder="1" applyAlignment="1" applyProtection="1">
      <alignment vertical="top" wrapText="1"/>
    </xf>
    <xf numFmtId="49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 indent="1"/>
    </xf>
    <xf numFmtId="3" fontId="7" fillId="4" borderId="2" xfId="1" applyNumberFormat="1" applyFont="1" applyFill="1" applyBorder="1" applyAlignment="1" applyProtection="1">
      <alignment horizontal="right" vertical="center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2"/>
    </xf>
    <xf numFmtId="0" fontId="6" fillId="3" borderId="2" xfId="0" applyNumberFormat="1" applyFont="1" applyFill="1" applyBorder="1" applyAlignment="1" applyProtection="1">
      <alignment horizontal="left" vertical="center" wrapText="1" indent="4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vertical="top" wrapText="1"/>
    </xf>
    <xf numFmtId="0" fontId="8" fillId="0" borderId="1" xfId="1" applyNumberFormat="1" applyFont="1" applyFill="1" applyBorder="1" applyAlignment="1" applyProtection="1">
      <alignment vertical="top"/>
    </xf>
    <xf numFmtId="0" fontId="9" fillId="3" borderId="2" xfId="0" applyNumberFormat="1" applyFont="1" applyFill="1" applyBorder="1" applyAlignment="1" applyProtection="1">
      <alignment horizontal="left" vertical="center" wrapText="1" indent="1"/>
    </xf>
    <xf numFmtId="3" fontId="7" fillId="5" borderId="2" xfId="1" applyNumberFormat="1" applyFont="1" applyFill="1" applyBorder="1" applyAlignment="1" applyProtection="1">
      <alignment horizontal="right" vertical="center"/>
      <protection locked="0"/>
    </xf>
    <xf numFmtId="0" fontId="9" fillId="3" borderId="2" xfId="0" applyNumberFormat="1" applyFont="1" applyFill="1" applyBorder="1" applyAlignment="1" applyProtection="1">
      <alignment horizontal="left" vertical="center" wrapText="1" indent="2"/>
    </xf>
    <xf numFmtId="0" fontId="6" fillId="3" borderId="2" xfId="0" applyNumberFormat="1" applyFont="1" applyFill="1" applyBorder="1" applyAlignment="1" applyProtection="1">
      <alignment horizontal="left" vertical="center" wrapText="1" indent="6"/>
    </xf>
    <xf numFmtId="0" fontId="6" fillId="3" borderId="2" xfId="0" applyNumberFormat="1" applyFont="1" applyFill="1" applyBorder="1" applyAlignment="1" applyProtection="1">
      <alignment horizontal="left" vertical="center" wrapText="1" indent="7"/>
    </xf>
    <xf numFmtId="49" fontId="3" fillId="0" borderId="0" xfId="1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top"/>
    </xf>
    <xf numFmtId="49" fontId="10" fillId="0" borderId="0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vertical="top" wrapText="1"/>
    </xf>
    <xf numFmtId="0" fontId="8" fillId="0" borderId="1" xfId="1" applyNumberFormat="1" applyFont="1" applyFill="1" applyBorder="1" applyAlignment="1" applyProtection="1">
      <alignment vertical="top"/>
      <protection locked="0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NumberFormat="1" applyFont="1" applyFill="1" applyBorder="1" applyAlignment="1" applyProtection="1">
      <alignment horizontal="left" vertical="center" wrapText="1"/>
      <protection locked="0"/>
    </xf>
    <xf numFmtId="4" fontId="7" fillId="4" borderId="2" xfId="1" applyNumberFormat="1" applyFont="1" applyFill="1" applyBorder="1" applyAlignment="1" applyProtection="1">
      <alignment horizontal="right" vertical="top"/>
      <protection locked="0"/>
    </xf>
    <xf numFmtId="1" fontId="7" fillId="4" borderId="2" xfId="1" applyNumberFormat="1" applyFont="1" applyFill="1" applyBorder="1" applyAlignment="1" applyProtection="1">
      <alignment horizontal="right" vertical="top"/>
      <protection locked="0"/>
    </xf>
    <xf numFmtId="49" fontId="7" fillId="4" borderId="2" xfId="1" applyNumberFormat="1" applyFont="1" applyFill="1" applyBorder="1" applyAlignment="1" applyProtection="1">
      <alignment horizontal="right" vertical="top" wrapText="1"/>
      <protection locked="0"/>
    </xf>
    <xf numFmtId="3" fontId="7" fillId="4" borderId="2" xfId="1" applyNumberFormat="1" applyFont="1" applyFill="1" applyBorder="1" applyAlignment="1" applyProtection="1">
      <alignment horizontal="right" vertical="top"/>
      <protection locked="0"/>
    </xf>
    <xf numFmtId="0" fontId="7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1" xfId="1" applyNumberFormat="1" applyFont="1" applyFill="1" applyBorder="1" applyAlignment="1" applyProtection="1">
      <alignment vertical="top" wrapText="1"/>
      <protection locked="0"/>
    </xf>
    <xf numFmtId="0" fontId="6" fillId="7" borderId="2" xfId="1" applyNumberFormat="1" applyFont="1" applyFill="1" applyBorder="1" applyAlignment="1" applyProtection="1">
      <alignment horizontal="left" vertical="center" wrapText="1"/>
    </xf>
    <xf numFmtId="49" fontId="10" fillId="0" borderId="1" xfId="1" applyNumberFormat="1" applyFont="1" applyFill="1" applyBorder="1" applyAlignment="1" applyProtection="1">
      <alignment horizontal="left" vertical="center"/>
    </xf>
    <xf numFmtId="49" fontId="6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7" fillId="4" borderId="2" xfId="1" applyNumberFormat="1" applyFont="1" applyFill="1" applyBorder="1" applyAlignment="1" applyProtection="1">
      <alignment horizontal="right" vertical="top"/>
      <protection locked="0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3" fontId="12" fillId="4" borderId="2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vertical="top" wrapText="1"/>
    </xf>
    <xf numFmtId="0" fontId="19" fillId="0" borderId="0" xfId="5" applyNumberFormat="1" applyAlignment="1" applyProtection="1">
      <alignment horizontal="center"/>
    </xf>
    <xf numFmtId="0" fontId="21" fillId="0" borderId="21" xfId="26" applyNumberFormat="1" applyProtection="1">
      <alignment horizontal="center" vertical="center"/>
    </xf>
    <xf numFmtId="49" fontId="20" fillId="0" borderId="22" xfId="28" applyProtection="1">
      <alignment horizontal="center" vertical="center"/>
    </xf>
    <xf numFmtId="49" fontId="16" fillId="8" borderId="8" xfId="35" applyNumberFormat="1" applyFont="1" applyFill="1" applyBorder="1" applyAlignment="1">
      <alignment horizontal="center" vertical="center"/>
    </xf>
    <xf numFmtId="49" fontId="21" fillId="0" borderId="10" xfId="36" applyProtection="1">
      <alignment horizontal="center" vertical="center"/>
    </xf>
    <xf numFmtId="0" fontId="19" fillId="0" borderId="10" xfId="9" applyAlignment="1" applyProtection="1">
      <alignment horizontal="center" vertical="center"/>
    </xf>
    <xf numFmtId="0" fontId="20" fillId="0" borderId="22" xfId="25" applyNumberFormat="1" applyBorder="1" applyProtection="1">
      <alignment horizontal="center"/>
    </xf>
    <xf numFmtId="0" fontId="2" fillId="0" borderId="0" xfId="1" applyNumberFormat="1" applyFont="1" applyFill="1" applyBorder="1" applyAlignment="1" applyProtection="1">
      <alignment vertical="top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27" fillId="3" borderId="2" xfId="0" applyNumberFormat="1" applyFont="1" applyFill="1" applyBorder="1" applyAlignment="1" applyProtection="1">
      <alignment horizontal="left" vertical="center" wrapText="1" indent="1"/>
    </xf>
    <xf numFmtId="0" fontId="5" fillId="2" borderId="27" xfId="1" applyNumberFormat="1" applyFont="1" applyFill="1" applyBorder="1" applyAlignment="1" applyProtection="1">
      <alignment horizontal="center" vertical="center" wrapText="1"/>
    </xf>
    <xf numFmtId="0" fontId="9" fillId="10" borderId="2" xfId="0" applyNumberFormat="1" applyFont="1" applyFill="1" applyBorder="1" applyAlignment="1" applyProtection="1">
      <alignment horizontal="left" vertical="center" wrapText="1" indent="2"/>
    </xf>
    <xf numFmtId="0" fontId="6" fillId="10" borderId="2" xfId="0" applyNumberFormat="1" applyFont="1" applyFill="1" applyBorder="1" applyAlignment="1" applyProtection="1">
      <alignment horizontal="left" vertical="center" wrapText="1" indent="4"/>
    </xf>
    <xf numFmtId="0" fontId="14" fillId="10" borderId="2" xfId="0" applyNumberFormat="1" applyFont="1" applyFill="1" applyBorder="1" applyAlignment="1" applyProtection="1">
      <alignment horizontal="left" vertical="center" wrapText="1" indent="2"/>
    </xf>
    <xf numFmtId="0" fontId="6" fillId="10" borderId="2" xfId="0" applyNumberFormat="1" applyFont="1" applyFill="1" applyBorder="1" applyAlignment="1" applyProtection="1">
      <alignment horizontal="left" vertical="center" wrapText="1" indent="6"/>
    </xf>
    <xf numFmtId="0" fontId="14" fillId="10" borderId="2" xfId="0" applyNumberFormat="1" applyFont="1" applyFill="1" applyBorder="1" applyAlignment="1" applyProtection="1">
      <alignment horizontal="left" vertical="center" wrapText="1" indent="6"/>
    </xf>
    <xf numFmtId="0" fontId="6" fillId="10" borderId="2" xfId="0" applyNumberFormat="1" applyFont="1" applyFill="1" applyBorder="1" applyAlignment="1" applyProtection="1">
      <alignment horizontal="left" vertical="center" wrapText="1" indent="7"/>
    </xf>
    <xf numFmtId="0" fontId="6" fillId="10" borderId="2" xfId="0" applyNumberFormat="1" applyFont="1" applyFill="1" applyBorder="1" applyAlignment="1" applyProtection="1">
      <alignment horizontal="left" vertical="center" wrapText="1" indent="9"/>
    </xf>
    <xf numFmtId="0" fontId="14" fillId="10" borderId="2" xfId="0" applyNumberFormat="1" applyFont="1" applyFill="1" applyBorder="1" applyAlignment="1" applyProtection="1">
      <alignment horizontal="left" vertical="center" wrapText="1" indent="9"/>
    </xf>
    <xf numFmtId="0" fontId="15" fillId="10" borderId="2" xfId="0" applyNumberFormat="1" applyFont="1" applyFill="1" applyBorder="1" applyAlignment="1" applyProtection="1">
      <alignment horizontal="left" vertical="center" wrapText="1" indent="2"/>
    </xf>
    <xf numFmtId="0" fontId="14" fillId="10" borderId="2" xfId="0" applyNumberFormat="1" applyFont="1" applyFill="1" applyBorder="1" applyAlignment="1" applyProtection="1">
      <alignment horizontal="left" vertical="center" wrapText="1" indent="4"/>
    </xf>
    <xf numFmtId="0" fontId="14" fillId="10" borderId="6" xfId="0" applyNumberFormat="1" applyFont="1" applyFill="1" applyBorder="1" applyAlignment="1" applyProtection="1">
      <alignment horizontal="left" vertical="center" wrapText="1" indent="4"/>
    </xf>
    <xf numFmtId="0" fontId="6" fillId="3" borderId="8" xfId="0" applyNumberFormat="1" applyFont="1" applyFill="1" applyBorder="1" applyAlignment="1" applyProtection="1">
      <alignment horizontal="left" vertical="center" wrapText="1" indent="1"/>
    </xf>
    <xf numFmtId="4" fontId="7" fillId="4" borderId="8" xfId="1" applyNumberFormat="1" applyFont="1" applyFill="1" applyBorder="1" applyAlignment="1" applyProtection="1">
      <alignment horizontal="right" vertical="top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2"/>
    </xf>
    <xf numFmtId="0" fontId="4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vertical="top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vertical="top" wrapText="1"/>
      <protection locked="0"/>
    </xf>
    <xf numFmtId="3" fontId="7" fillId="4" borderId="2" xfId="40" applyNumberFormat="1" applyFont="1" applyFill="1" applyBorder="1" applyAlignment="1" applyProtection="1">
      <alignment horizontal="right" vertical="top"/>
      <protection locked="0"/>
    </xf>
    <xf numFmtId="0" fontId="29" fillId="0" borderId="8" xfId="24" applyFont="1" applyBorder="1" applyProtection="1">
      <alignment horizontal="center" vertical="center" wrapText="1"/>
      <protection locked="0"/>
    </xf>
    <xf numFmtId="0" fontId="19" fillId="0" borderId="8" xfId="3" applyNumberFormat="1" applyFont="1" applyBorder="1" applyAlignment="1" applyProtection="1">
      <alignment horizontal="center" vertical="center" wrapText="1"/>
    </xf>
    <xf numFmtId="0" fontId="20" fillId="0" borderId="8" xfId="25" applyNumberFormat="1" applyFont="1" applyBorder="1" applyProtection="1">
      <alignment horizontal="center"/>
    </xf>
    <xf numFmtId="0" fontId="17" fillId="0" borderId="8" xfId="2" applyNumberFormat="1" applyFont="1" applyBorder="1" applyAlignment="1" applyProtection="1">
      <alignment horizontal="center"/>
    </xf>
    <xf numFmtId="0" fontId="19" fillId="0" borderId="8" xfId="16" applyFont="1" applyBorder="1" applyAlignment="1" applyProtection="1">
      <alignment horizontal="center" vertical="center"/>
    </xf>
    <xf numFmtId="1" fontId="24" fillId="0" borderId="8" xfId="27" applyFont="1" applyBorder="1" applyProtection="1">
      <alignment horizontal="center" vertical="center"/>
    </xf>
    <xf numFmtId="0" fontId="17" fillId="0" borderId="34" xfId="2" applyNumberFormat="1" applyBorder="1" applyAlignment="1" applyProtection="1">
      <alignment horizontal="center"/>
    </xf>
    <xf numFmtId="0" fontId="21" fillId="0" borderId="34" xfId="26" applyNumberFormat="1" applyBorder="1" applyProtection="1">
      <alignment horizontal="center" vertical="center"/>
    </xf>
    <xf numFmtId="0" fontId="19" fillId="0" borderId="35" xfId="7" applyNumberFormat="1" applyBorder="1" applyAlignment="1" applyProtection="1">
      <alignment vertical="center" wrapText="1"/>
    </xf>
    <xf numFmtId="0" fontId="19" fillId="0" borderId="22" xfId="7" applyNumberFormat="1" applyBorder="1" applyAlignment="1" applyProtection="1">
      <alignment vertical="center" wrapText="1"/>
    </xf>
    <xf numFmtId="0" fontId="19" fillId="0" borderId="22" xfId="10" applyNumberFormat="1" applyBorder="1" applyAlignment="1" applyProtection="1">
      <alignment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19" fillId="0" borderId="22" xfId="15" applyNumberFormat="1" applyBorder="1" applyAlignment="1" applyProtection="1">
      <alignment horizontal="center" vertical="center"/>
    </xf>
    <xf numFmtId="166" fontId="19" fillId="0" borderId="8" xfId="19" applyNumberFormat="1" applyFont="1" applyBorder="1" applyAlignment="1" applyProtection="1">
      <alignment horizontal="center" vertical="center"/>
    </xf>
    <xf numFmtId="1" fontId="24" fillId="0" borderId="8" xfId="27" applyNumberFormat="1" applyFont="1" applyBorder="1" applyProtection="1">
      <alignment horizontal="center" vertical="center"/>
    </xf>
    <xf numFmtId="166" fontId="20" fillId="0" borderId="8" xfId="29" applyNumberFormat="1" applyFont="1" applyBorder="1" applyProtection="1">
      <alignment horizontal="center" vertical="center"/>
    </xf>
    <xf numFmtId="166" fontId="19" fillId="0" borderId="8" xfId="6" applyNumberFormat="1" applyFont="1" applyBorder="1" applyAlignment="1" applyProtection="1">
      <alignment horizontal="center" vertical="center"/>
    </xf>
    <xf numFmtId="166" fontId="19" fillId="0" borderId="8" xfId="14" applyNumberFormat="1" applyFont="1" applyBorder="1" applyAlignment="1" applyProtection="1">
      <alignment horizontal="center" vertical="center"/>
    </xf>
    <xf numFmtId="1" fontId="24" fillId="0" borderId="8" xfId="30" applyNumberFormat="1" applyFont="1" applyBorder="1" applyProtection="1">
      <alignment horizontal="center" vertical="center"/>
    </xf>
    <xf numFmtId="166" fontId="20" fillId="0" borderId="8" xfId="33" applyNumberFormat="1" applyFont="1" applyBorder="1" applyProtection="1">
      <alignment horizontal="center" vertical="center"/>
    </xf>
    <xf numFmtId="1" fontId="24" fillId="0" borderId="8" xfId="34" applyNumberFormat="1" applyFont="1" applyBorder="1" applyProtection="1">
      <alignment horizontal="center" vertical="center"/>
    </xf>
    <xf numFmtId="166" fontId="30" fillId="9" borderId="8" xfId="19" applyNumberFormat="1" applyFont="1" applyFill="1" applyBorder="1" applyAlignment="1" applyProtection="1">
      <alignment horizontal="center" vertical="center"/>
    </xf>
    <xf numFmtId="166" fontId="20" fillId="0" borderId="8" xfId="37" applyNumberFormat="1" applyFont="1" applyBorder="1" applyProtection="1">
      <alignment horizontal="center" vertical="center"/>
    </xf>
    <xf numFmtId="0" fontId="24" fillId="0" borderId="8" xfId="38" applyNumberFormat="1" applyFont="1" applyBorder="1" applyProtection="1">
      <alignment horizontal="center" vertical="center"/>
    </xf>
    <xf numFmtId="0" fontId="24" fillId="0" borderId="8" xfId="39" applyNumberFormat="1" applyFont="1" applyBorder="1" applyProtection="1">
      <alignment horizontal="center" vertical="center"/>
    </xf>
    <xf numFmtId="3" fontId="30" fillId="9" borderId="8" xfId="19" applyNumberFormat="1" applyFont="1" applyFill="1" applyBorder="1" applyAlignment="1" applyProtection="1">
      <alignment horizontal="center" vertical="center"/>
    </xf>
    <xf numFmtId="0" fontId="0" fillId="12" borderId="0" xfId="0" applyFill="1"/>
    <xf numFmtId="0" fontId="5" fillId="11" borderId="2" xfId="1" applyNumberFormat="1" applyFont="1" applyFill="1" applyBorder="1" applyAlignment="1" applyProtection="1">
      <alignment horizontal="center" vertical="center" wrapText="1"/>
      <protection locked="0"/>
    </xf>
    <xf numFmtId="0" fontId="32" fillId="12" borderId="2" xfId="0" applyFont="1" applyFill="1" applyBorder="1" applyAlignment="1">
      <alignment horizontal="center" vertical="center"/>
    </xf>
    <xf numFmtId="0" fontId="32" fillId="12" borderId="2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 vertical="center" wrapText="1"/>
    </xf>
    <xf numFmtId="0" fontId="5" fillId="13" borderId="28" xfId="1" applyNumberFormat="1" applyFont="1" applyFill="1" applyBorder="1" applyAlignment="1" applyProtection="1">
      <alignment vertical="center" wrapText="1"/>
    </xf>
    <xf numFmtId="0" fontId="5" fillId="13" borderId="2" xfId="1" applyNumberFormat="1" applyFont="1" applyFill="1" applyBorder="1" applyAlignment="1" applyProtection="1">
      <alignment horizontal="center" vertical="center" wrapText="1"/>
    </xf>
    <xf numFmtId="3" fontId="7" fillId="14" borderId="2" xfId="1" applyNumberFormat="1" applyFont="1" applyFill="1" applyBorder="1" applyAlignment="1" applyProtection="1">
      <alignment horizontal="right" vertical="top"/>
      <protection locked="0"/>
    </xf>
    <xf numFmtId="4" fontId="7" fillId="14" borderId="2" xfId="1" applyNumberFormat="1" applyFont="1" applyFill="1" applyBorder="1" applyAlignment="1" applyProtection="1">
      <alignment horizontal="right" vertical="top"/>
      <protection locked="0"/>
    </xf>
    <xf numFmtId="0" fontId="35" fillId="13" borderId="2" xfId="0" applyNumberFormat="1" applyFont="1" applyFill="1" applyBorder="1" applyAlignment="1" applyProtection="1">
      <alignment horizontal="left" vertical="center" wrapText="1" indent="2"/>
    </xf>
    <xf numFmtId="0" fontId="36" fillId="14" borderId="0" xfId="0" applyFont="1" applyFill="1"/>
    <xf numFmtId="4" fontId="37" fillId="14" borderId="2" xfId="1" applyNumberFormat="1" applyFont="1" applyFill="1" applyBorder="1" applyAlignment="1" applyProtection="1">
      <alignment horizontal="right" vertical="top"/>
      <protection locked="0"/>
    </xf>
    <xf numFmtId="0" fontId="38" fillId="12" borderId="2" xfId="0" applyFont="1" applyFill="1" applyBorder="1" applyAlignment="1">
      <alignment horizontal="center" vertical="center" wrapText="1"/>
    </xf>
    <xf numFmtId="0" fontId="39" fillId="12" borderId="2" xfId="0" applyFont="1" applyFill="1" applyBorder="1" applyAlignment="1">
      <alignment horizontal="center" vertical="center" wrapText="1"/>
    </xf>
    <xf numFmtId="0" fontId="32" fillId="11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5" fillId="11" borderId="2" xfId="1" applyNumberFormat="1" applyFont="1" applyFill="1" applyBorder="1" applyAlignment="1" applyProtection="1">
      <alignment horizontal="center" vertical="center" wrapText="1"/>
    </xf>
    <xf numFmtId="0" fontId="5" fillId="11" borderId="27" xfId="1" applyNumberFormat="1" applyFont="1" applyFill="1" applyBorder="1" applyAlignment="1" applyProtection="1">
      <alignment horizontal="center" vertical="center" wrapText="1"/>
    </xf>
    <xf numFmtId="0" fontId="5" fillId="11" borderId="3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vertical="top"/>
      <protection locked="0"/>
    </xf>
    <xf numFmtId="0" fontId="4" fillId="12" borderId="1" xfId="1" applyNumberFormat="1" applyFont="1" applyFill="1" applyBorder="1" applyAlignment="1" applyProtection="1">
      <alignment vertical="top" wrapText="1"/>
    </xf>
    <xf numFmtId="0" fontId="6" fillId="3" borderId="27" xfId="0" applyNumberFormat="1" applyFont="1" applyFill="1" applyBorder="1" applyAlignment="1" applyProtection="1">
      <alignment horizontal="left" vertical="center" wrapText="1" indent="1"/>
    </xf>
    <xf numFmtId="0" fontId="6" fillId="3" borderId="3" xfId="0" applyNumberFormat="1" applyFont="1" applyFill="1" applyBorder="1" applyAlignment="1" applyProtection="1">
      <alignment horizontal="left" vertical="center" wrapText="1" indent="1"/>
    </xf>
    <xf numFmtId="0" fontId="28" fillId="0" borderId="0" xfId="1" applyNumberFormat="1" applyFont="1" applyFill="1" applyBorder="1" applyAlignment="1" applyProtection="1">
      <alignment vertical="top" wrapText="1"/>
    </xf>
    <xf numFmtId="0" fontId="28" fillId="0" borderId="0" xfId="1" applyNumberFormat="1" applyFont="1" applyFill="1" applyBorder="1" applyAlignment="1" applyProtection="1">
      <alignment vertical="top"/>
    </xf>
    <xf numFmtId="0" fontId="38" fillId="11" borderId="2" xfId="0" applyNumberFormat="1" applyFont="1" applyFill="1" applyBorder="1" applyAlignment="1" applyProtection="1">
      <alignment horizontal="left" vertical="center" wrapText="1" indent="1"/>
    </xf>
    <xf numFmtId="0" fontId="38" fillId="11" borderId="2" xfId="0" applyNumberFormat="1" applyFont="1" applyFill="1" applyBorder="1" applyAlignment="1" applyProtection="1">
      <alignment horizontal="left" vertical="center" wrapText="1" indent="2"/>
    </xf>
    <xf numFmtId="0" fontId="32" fillId="11" borderId="2" xfId="0" applyNumberFormat="1" applyFont="1" applyFill="1" applyBorder="1" applyAlignment="1" applyProtection="1">
      <alignment horizontal="left" vertical="center" wrapText="1" indent="1"/>
    </xf>
    <xf numFmtId="0" fontId="38" fillId="11" borderId="2" xfId="0" applyNumberFormat="1" applyFont="1" applyFill="1" applyBorder="1" applyAlignment="1" applyProtection="1">
      <alignment horizontal="left" vertical="center" wrapText="1" indent="4"/>
    </xf>
    <xf numFmtId="0" fontId="0" fillId="0" borderId="0" xfId="0"/>
    <xf numFmtId="0" fontId="8" fillId="0" borderId="0" xfId="1" applyNumberFormat="1" applyFont="1" applyFill="1" applyBorder="1" applyAlignment="1" applyProtection="1">
      <alignment vertical="top"/>
      <protection locked="0"/>
    </xf>
    <xf numFmtId="0" fontId="8" fillId="0" borderId="1" xfId="1" applyNumberFormat="1" applyFont="1" applyFill="1" applyBorder="1" applyAlignment="1" applyProtection="1">
      <alignment vertical="top"/>
      <protection locked="0"/>
    </xf>
    <xf numFmtId="3" fontId="7" fillId="4" borderId="2" xfId="1" applyNumberFormat="1" applyFont="1" applyFill="1" applyBorder="1" applyAlignment="1" applyProtection="1">
      <alignment horizontal="right" vertical="top"/>
      <protection locked="0"/>
    </xf>
    <xf numFmtId="0" fontId="38" fillId="12" borderId="8" xfId="0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6" fillId="15" borderId="2" xfId="0" applyNumberFormat="1" applyFont="1" applyFill="1" applyBorder="1" applyAlignment="1" applyProtection="1">
      <alignment horizontal="left" vertical="center" wrapText="1" indent="1"/>
    </xf>
    <xf numFmtId="0" fontId="6" fillId="15" borderId="2" xfId="0" applyNumberFormat="1" applyFont="1" applyFill="1" applyBorder="1" applyAlignment="1" applyProtection="1">
      <alignment horizontal="left" vertical="center" wrapText="1" indent="3"/>
    </xf>
    <xf numFmtId="0" fontId="2" fillId="0" borderId="0" xfId="1" applyNumberFormat="1" applyFont="1" applyFill="1" applyBorder="1" applyAlignment="1" applyProtection="1">
      <alignment vertical="top" wrapText="1"/>
    </xf>
    <xf numFmtId="0" fontId="42" fillId="0" borderId="0" xfId="0" applyFont="1"/>
    <xf numFmtId="0" fontId="43" fillId="0" borderId="3" xfId="46" applyFont="1" applyFill="1" applyBorder="1" applyAlignment="1">
      <alignment vertical="top" wrapText="1"/>
    </xf>
    <xf numFmtId="0" fontId="43" fillId="0" borderId="2" xfId="46" applyFont="1" applyFill="1" applyBorder="1" applyAlignment="1">
      <alignment vertical="top" wrapText="1"/>
    </xf>
    <xf numFmtId="0" fontId="6" fillId="16" borderId="2" xfId="0" applyNumberFormat="1" applyFont="1" applyFill="1" applyBorder="1" applyAlignment="1" applyProtection="1">
      <alignment horizontal="left" vertical="center" wrapText="1" indent="1"/>
    </xf>
    <xf numFmtId="0" fontId="6" fillId="17" borderId="2" xfId="0" applyNumberFormat="1" applyFont="1" applyFill="1" applyBorder="1" applyAlignment="1" applyProtection="1">
      <alignment horizontal="left" vertical="center" wrapText="1" indent="1"/>
    </xf>
    <xf numFmtId="0" fontId="9" fillId="16" borderId="2" xfId="0" applyNumberFormat="1" applyFont="1" applyFill="1" applyBorder="1" applyAlignment="1" applyProtection="1">
      <alignment horizontal="left" vertical="center" wrapText="1" indent="1"/>
    </xf>
    <xf numFmtId="0" fontId="6" fillId="17" borderId="2" xfId="0" applyNumberFormat="1" applyFont="1" applyFill="1" applyBorder="1" applyAlignment="1" applyProtection="1">
      <alignment horizontal="left" vertical="center" wrapText="1" indent="2"/>
    </xf>
    <xf numFmtId="0" fontId="6" fillId="16" borderId="2" xfId="0" applyNumberFormat="1" applyFont="1" applyFill="1" applyBorder="1" applyAlignment="1" applyProtection="1">
      <alignment horizontal="left" vertical="center" wrapText="1" indent="2"/>
    </xf>
    <xf numFmtId="0" fontId="4" fillId="0" borderId="0" xfId="1" applyNumberFormat="1" applyFont="1" applyFill="1" applyBorder="1" applyAlignment="1" applyProtection="1">
      <alignment vertical="top" wrapText="1"/>
    </xf>
    <xf numFmtId="3" fontId="0" fillId="0" borderId="0" xfId="0" applyNumberFormat="1"/>
    <xf numFmtId="3" fontId="44" fillId="4" borderId="2" xfId="1" applyNumberFormat="1" applyFont="1" applyFill="1" applyBorder="1" applyAlignment="1" applyProtection="1">
      <alignment horizontal="right" vertical="center"/>
      <protection locked="0"/>
    </xf>
    <xf numFmtId="0" fontId="6" fillId="6" borderId="2" xfId="47" applyNumberFormat="1" applyFont="1" applyFill="1" applyBorder="1" applyAlignment="1" applyProtection="1">
      <alignment horizontal="left" vertical="center" wrapText="1"/>
      <protection locked="0"/>
    </xf>
    <xf numFmtId="4" fontId="7" fillId="6" borderId="2" xfId="47" applyNumberFormat="1" applyFont="1" applyFill="1" applyBorder="1" applyAlignment="1" applyProtection="1">
      <alignment horizontal="right" vertical="top"/>
      <protection locked="0"/>
    </xf>
    <xf numFmtId="49" fontId="7" fillId="6" borderId="2" xfId="47" applyNumberFormat="1" applyFont="1" applyFill="1" applyBorder="1" applyAlignment="1" applyProtection="1">
      <alignment horizontal="right" vertical="top" wrapText="1"/>
      <protection locked="0"/>
    </xf>
    <xf numFmtId="3" fontId="7" fillId="6" borderId="2" xfId="47" applyNumberFormat="1" applyFont="1" applyFill="1" applyBorder="1" applyAlignment="1" applyProtection="1">
      <alignment horizontal="right" vertical="top"/>
      <protection locked="0"/>
    </xf>
    <xf numFmtId="0" fontId="7" fillId="6" borderId="2" xfId="47" applyNumberFormat="1" applyFont="1" applyFill="1" applyBorder="1" applyAlignment="1" applyProtection="1">
      <alignment horizontal="right" vertical="center" wrapText="1"/>
      <protection locked="0"/>
    </xf>
    <xf numFmtId="49" fontId="7" fillId="4" borderId="2" xfId="49" applyNumberFormat="1" applyFont="1" applyFill="1" applyBorder="1" applyAlignment="1" applyProtection="1">
      <alignment horizontal="left" vertical="top" wrapText="1"/>
      <protection locked="0"/>
    </xf>
    <xf numFmtId="4" fontId="7" fillId="4" borderId="2" xfId="49" applyNumberFormat="1" applyFont="1" applyFill="1" applyBorder="1" applyAlignment="1" applyProtection="1">
      <alignment horizontal="right" vertical="top"/>
      <protection locked="0"/>
    </xf>
    <xf numFmtId="3" fontId="7" fillId="4" borderId="2" xfId="49" applyNumberFormat="1" applyFont="1" applyFill="1" applyBorder="1" applyAlignment="1" applyProtection="1">
      <alignment horizontal="right" vertical="top"/>
      <protection locked="0"/>
    </xf>
    <xf numFmtId="0" fontId="7" fillId="4" borderId="2" xfId="49" applyNumberFormat="1" applyFont="1" applyFill="1" applyBorder="1" applyAlignment="1" applyProtection="1">
      <alignment horizontal="right" vertical="center" wrapText="1"/>
      <protection locked="0"/>
    </xf>
    <xf numFmtId="4" fontId="7" fillId="4" borderId="2" xfId="51" applyNumberFormat="1" applyFont="1" applyFill="1" applyBorder="1" applyAlignment="1" applyProtection="1">
      <alignment horizontal="right" vertical="top"/>
      <protection locked="0"/>
    </xf>
    <xf numFmtId="3" fontId="7" fillId="4" borderId="2" xfId="52" applyNumberFormat="1" applyFont="1" applyFill="1" applyBorder="1" applyAlignment="1" applyProtection="1">
      <alignment horizontal="right" vertical="top"/>
      <protection locked="0"/>
    </xf>
    <xf numFmtId="49" fontId="6" fillId="6" borderId="2" xfId="47" applyNumberFormat="1" applyFont="1" applyFill="1" applyBorder="1" applyAlignment="1" applyProtection="1">
      <alignment horizontal="left" vertical="center" wrapText="1"/>
      <protection locked="0"/>
    </xf>
    <xf numFmtId="4" fontId="7" fillId="4" borderId="2" xfId="53" applyNumberFormat="1" applyFont="1" applyFill="1" applyBorder="1" applyAlignment="1" applyProtection="1">
      <alignment horizontal="right" vertical="top"/>
      <protection locked="0"/>
    </xf>
    <xf numFmtId="0" fontId="6" fillId="6" borderId="2" xfId="54" applyNumberFormat="1" applyFont="1" applyFill="1" applyBorder="1" applyAlignment="1" applyProtection="1">
      <alignment horizontal="left" vertical="center" wrapText="1"/>
      <protection locked="0"/>
    </xf>
    <xf numFmtId="49" fontId="7" fillId="4" borderId="2" xfId="54" applyNumberFormat="1" applyFont="1" applyFill="1" applyBorder="1" applyAlignment="1" applyProtection="1">
      <alignment horizontal="right" vertical="top" wrapText="1"/>
      <protection locked="0"/>
    </xf>
    <xf numFmtId="4" fontId="7" fillId="4" borderId="2" xfId="54" applyNumberFormat="1" applyFont="1" applyFill="1" applyBorder="1" applyAlignment="1" applyProtection="1">
      <alignment horizontal="right" vertical="top"/>
      <protection locked="0"/>
    </xf>
    <xf numFmtId="49" fontId="7" fillId="6" borderId="2" xfId="47" applyNumberFormat="1" applyFont="1" applyFill="1" applyBorder="1" applyAlignment="1" applyProtection="1">
      <alignment horizontal="right" vertical="top"/>
      <protection locked="0"/>
    </xf>
    <xf numFmtId="3" fontId="7" fillId="4" borderId="27" xfId="1" applyNumberFormat="1" applyFont="1" applyFill="1" applyBorder="1" applyAlignment="1" applyProtection="1">
      <alignment horizontal="center" vertical="center"/>
      <protection locked="0"/>
    </xf>
    <xf numFmtId="3" fontId="7" fillId="4" borderId="6" xfId="1" applyNumberFormat="1" applyFont="1" applyFill="1" applyBorder="1" applyAlignment="1" applyProtection="1">
      <alignment horizontal="center" vertical="center"/>
      <protection locked="0"/>
    </xf>
    <xf numFmtId="3" fontId="7" fillId="4" borderId="3" xfId="1" applyNumberFormat="1" applyFont="1" applyFill="1" applyBorder="1" applyAlignment="1" applyProtection="1">
      <alignment horizontal="center" vertical="center"/>
      <protection locked="0"/>
    </xf>
    <xf numFmtId="3" fontId="7" fillId="4" borderId="2" xfId="40" applyNumberFormat="1" applyFont="1" applyFill="1" applyBorder="1" applyAlignment="1" applyProtection="1">
      <alignment horizontal="right" vertical="top"/>
      <protection locked="0"/>
    </xf>
    <xf numFmtId="3" fontId="7" fillId="4" borderId="2" xfId="1" applyNumberFormat="1" applyFont="1" applyFill="1" applyBorder="1" applyAlignment="1" applyProtection="1">
      <alignment horizontal="right" vertical="top"/>
      <protection locked="0"/>
    </xf>
    <xf numFmtId="4" fontId="7" fillId="4" borderId="8" xfId="1" applyNumberFormat="1" applyFont="1" applyFill="1" applyBorder="1" applyAlignment="1" applyProtection="1">
      <alignment horizontal="right" vertical="top"/>
      <protection locked="0"/>
    </xf>
    <xf numFmtId="0" fontId="6" fillId="7" borderId="2" xfId="1" applyNumberFormat="1" applyFont="1" applyFill="1" applyBorder="1" applyAlignment="1" applyProtection="1">
      <alignment horizontal="left" vertical="center" wrapText="1"/>
    </xf>
    <xf numFmtId="0" fontId="6" fillId="6" borderId="2" xfId="1" applyNumberFormat="1" applyFont="1" applyFill="1" applyBorder="1" applyAlignment="1" applyProtection="1">
      <alignment horizontal="left" vertical="center" wrapText="1"/>
      <protection locked="0"/>
    </xf>
    <xf numFmtId="4" fontId="7" fillId="4" borderId="2" xfId="1" applyNumberFormat="1" applyFont="1" applyFill="1" applyBorder="1" applyAlignment="1" applyProtection="1">
      <alignment horizontal="right" vertical="top"/>
      <protection locked="0"/>
    </xf>
    <xf numFmtId="49" fontId="7" fillId="4" borderId="2" xfId="1" applyNumberFormat="1" applyFont="1" applyFill="1" applyBorder="1" applyAlignment="1" applyProtection="1">
      <alignment horizontal="right" vertical="top" wrapText="1"/>
      <protection locked="0"/>
    </xf>
    <xf numFmtId="3" fontId="7" fillId="4" borderId="2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40" fillId="14" borderId="0" xfId="1" applyNumberFormat="1" applyFont="1" applyFill="1" applyBorder="1" applyAlignment="1" applyProtection="1">
      <alignment horizontal="center" vertical="top" wrapText="1"/>
    </xf>
    <xf numFmtId="168" fontId="7" fillId="4" borderId="2" xfId="1" applyNumberFormat="1" applyFont="1" applyFill="1" applyBorder="1" applyAlignment="1" applyProtection="1">
      <alignment horizontal="right" vertical="top"/>
      <protection locked="0"/>
    </xf>
    <xf numFmtId="0" fontId="7" fillId="4" borderId="2" xfId="68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NumberFormat="1" applyFont="1" applyFill="1" applyBorder="1" applyAlignment="1" applyProtection="1">
      <alignment horizontal="right" vertical="top" wrapText="1"/>
      <protection locked="0"/>
    </xf>
    <xf numFmtId="3" fontId="7" fillId="4" borderId="2" xfId="1" applyNumberFormat="1" applyFont="1" applyFill="1" applyBorder="1" applyAlignment="1" applyProtection="1">
      <alignment horizontal="right" vertical="top" wrapText="1"/>
      <protection locked="0"/>
    </xf>
    <xf numFmtId="0" fontId="7" fillId="6" borderId="2" xfId="47" applyNumberFormat="1" applyFont="1" applyFill="1" applyBorder="1" applyAlignment="1" applyProtection="1">
      <alignment horizontal="right" vertical="top" wrapText="1"/>
      <protection locked="0"/>
    </xf>
    <xf numFmtId="0" fontId="7" fillId="4" borderId="2" xfId="1" applyNumberFormat="1" applyFont="1" applyFill="1" applyBorder="1" applyAlignment="1" applyProtection="1">
      <alignment horizontal="right" vertical="top" wrapText="1"/>
      <protection locked="0"/>
    </xf>
    <xf numFmtId="49" fontId="7" fillId="19" borderId="2" xfId="1" applyNumberFormat="1" applyFont="1" applyFill="1" applyBorder="1" applyAlignment="1" applyProtection="1">
      <alignment horizontal="right" vertical="top" wrapText="1"/>
      <protection locked="0"/>
    </xf>
    <xf numFmtId="4" fontId="7" fillId="19" borderId="2" xfId="1" applyNumberFormat="1" applyFont="1" applyFill="1" applyBorder="1" applyAlignment="1" applyProtection="1">
      <alignment horizontal="right" vertical="top"/>
      <protection locked="0"/>
    </xf>
    <xf numFmtId="0" fontId="0" fillId="19" borderId="0" xfId="0" applyFill="1"/>
    <xf numFmtId="0" fontId="46" fillId="6" borderId="2" xfId="1" applyNumberFormat="1" applyFont="1" applyFill="1" applyBorder="1" applyAlignment="1" applyProtection="1">
      <alignment horizontal="left" vertical="center" wrapText="1"/>
      <protection locked="0"/>
    </xf>
    <xf numFmtId="9" fontId="7" fillId="4" borderId="2" xfId="1" applyNumberFormat="1" applyFont="1" applyFill="1" applyBorder="1" applyAlignment="1" applyProtection="1">
      <alignment horizontal="right" vertical="top"/>
      <protection locked="0"/>
    </xf>
    <xf numFmtId="0" fontId="47" fillId="6" borderId="2" xfId="1" applyNumberFormat="1" applyFont="1" applyFill="1" applyBorder="1" applyAlignment="1" applyProtection="1">
      <alignment horizontal="left" vertical="center" wrapText="1"/>
      <protection locked="0"/>
    </xf>
    <xf numFmtId="3" fontId="48" fillId="4" borderId="2" xfId="1" applyNumberFormat="1" applyFont="1" applyFill="1" applyBorder="1" applyAlignment="1" applyProtection="1">
      <alignment vertical="center" wrapText="1"/>
      <protection locked="0"/>
    </xf>
    <xf numFmtId="3" fontId="7" fillId="4" borderId="2" xfId="52" applyNumberFormat="1" applyFont="1" applyFill="1" applyBorder="1" applyAlignment="1" applyProtection="1">
      <alignment horizontal="left" vertical="top"/>
      <protection locked="0"/>
    </xf>
    <xf numFmtId="3" fontId="7" fillId="4" borderId="2" xfId="1" applyNumberFormat="1" applyFont="1" applyFill="1" applyBorder="1" applyAlignment="1" applyProtection="1">
      <alignment horizontal="center" vertical="top"/>
      <protection locked="0"/>
    </xf>
    <xf numFmtId="0" fontId="6" fillId="6" borderId="2" xfId="47" applyNumberFormat="1" applyFont="1" applyFill="1" applyBorder="1" applyAlignment="1" applyProtection="1">
      <alignment horizontal="center" vertical="center" wrapText="1"/>
      <protection locked="0"/>
    </xf>
    <xf numFmtId="49" fontId="7" fillId="6" borderId="2" xfId="47" applyNumberFormat="1" applyFont="1" applyFill="1" applyBorder="1" applyAlignment="1" applyProtection="1">
      <alignment horizontal="center" vertical="top" wrapText="1"/>
      <protection locked="0"/>
    </xf>
    <xf numFmtId="0" fontId="47" fillId="6" borderId="2" xfId="1" applyNumberFormat="1" applyFont="1" applyFill="1" applyBorder="1" applyAlignment="1" applyProtection="1">
      <alignment horizontal="center" vertical="center" wrapText="1"/>
      <protection locked="0"/>
    </xf>
    <xf numFmtId="49" fontId="49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1" applyNumberFormat="1" applyFont="1" applyFill="1" applyBorder="1" applyAlignment="1" applyProtection="1">
      <alignment horizontal="left" vertical="top" wrapText="1"/>
      <protection locked="0"/>
    </xf>
    <xf numFmtId="4" fontId="7" fillId="4" borderId="2" xfId="1" applyNumberFormat="1" applyFont="1" applyFill="1" applyBorder="1" applyAlignment="1" applyProtection="1">
      <alignment horizontal="left" vertical="top" wrapText="1"/>
      <protection locked="0"/>
    </xf>
    <xf numFmtId="0" fontId="50" fillId="6" borderId="2" xfId="1" applyNumberFormat="1" applyFont="1" applyFill="1" applyBorder="1" applyAlignment="1" applyProtection="1">
      <alignment horizontal="left" vertical="center" wrapText="1"/>
      <protection locked="0"/>
    </xf>
    <xf numFmtId="4" fontId="51" fillId="4" borderId="2" xfId="1" applyNumberFormat="1" applyFont="1" applyFill="1" applyBorder="1" applyAlignment="1" applyProtection="1">
      <alignment horizontal="left" vertical="top" wrapText="1"/>
      <protection locked="0"/>
    </xf>
    <xf numFmtId="1" fontId="51" fillId="4" borderId="2" xfId="1" applyNumberFormat="1" applyFont="1" applyFill="1" applyBorder="1" applyAlignment="1" applyProtection="1">
      <alignment horizontal="left" vertical="top" wrapText="1"/>
      <protection locked="0"/>
    </xf>
    <xf numFmtId="1" fontId="52" fillId="4" borderId="2" xfId="1" applyNumberFormat="1" applyFont="1" applyFill="1" applyBorder="1" applyAlignment="1" applyProtection="1">
      <alignment horizontal="left" vertical="top" wrapText="1"/>
      <protection locked="0"/>
    </xf>
    <xf numFmtId="49" fontId="51" fillId="4" borderId="2" xfId="1" applyNumberFormat="1" applyFont="1" applyFill="1" applyBorder="1" applyAlignment="1" applyProtection="1">
      <alignment horizontal="left" vertical="top" wrapText="1"/>
      <protection locked="0"/>
    </xf>
    <xf numFmtId="4" fontId="7" fillId="4" borderId="8" xfId="1" applyNumberFormat="1" applyFont="1" applyFill="1" applyBorder="1" applyAlignment="1" applyProtection="1">
      <alignment horizontal="right" vertical="top" wrapText="1"/>
      <protection locked="0"/>
    </xf>
    <xf numFmtId="169" fontId="7" fillId="4" borderId="2" xfId="1" applyNumberFormat="1" applyFont="1" applyFill="1" applyBorder="1" applyAlignment="1" applyProtection="1">
      <alignment horizontal="right" vertical="top"/>
      <protection locked="0"/>
    </xf>
    <xf numFmtId="0" fontId="6" fillId="18" borderId="2" xfId="1" applyNumberFormat="1" applyFont="1" applyFill="1" applyBorder="1" applyAlignment="1" applyProtection="1">
      <alignment horizontal="left" vertical="center" wrapText="1"/>
      <protection locked="0"/>
    </xf>
    <xf numFmtId="1" fontId="7" fillId="19" borderId="2" xfId="1" applyNumberFormat="1" applyFont="1" applyFill="1" applyBorder="1" applyAlignment="1" applyProtection="1">
      <alignment horizontal="right" vertical="top"/>
      <protection locked="0"/>
    </xf>
    <xf numFmtId="168" fontId="7" fillId="19" borderId="2" xfId="1" applyNumberFormat="1" applyFont="1" applyFill="1" applyBorder="1" applyAlignment="1" applyProtection="1">
      <alignment horizontal="right" vertical="top"/>
      <protection locked="0"/>
    </xf>
    <xf numFmtId="0" fontId="6" fillId="18" borderId="2" xfId="1" applyNumberFormat="1" applyFont="1" applyFill="1" applyBorder="1" applyAlignment="1" applyProtection="1">
      <alignment horizontal="right" vertical="top" wrapText="1"/>
      <protection locked="0"/>
    </xf>
    <xf numFmtId="0" fontId="7" fillId="19" borderId="2" xfId="68" applyNumberFormat="1" applyFont="1" applyFill="1" applyBorder="1" applyAlignment="1" applyProtection="1">
      <alignment horizontal="center" vertical="center" wrapText="1"/>
      <protection locked="0"/>
    </xf>
    <xf numFmtId="0" fontId="53" fillId="20" borderId="0" xfId="0" applyFont="1" applyFill="1"/>
    <xf numFmtId="3" fontId="39" fillId="20" borderId="2" xfId="1" applyNumberFormat="1" applyFont="1" applyFill="1" applyBorder="1" applyAlignment="1" applyProtection="1">
      <alignment horizontal="right" vertical="center"/>
      <protection locked="0"/>
    </xf>
    <xf numFmtId="3" fontId="53" fillId="20" borderId="0" xfId="0" applyNumberFormat="1" applyFont="1" applyFill="1"/>
    <xf numFmtId="0" fontId="4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11" borderId="6" xfId="1" applyNumberFormat="1" applyFont="1" applyFill="1" applyBorder="1" applyAlignment="1" applyProtection="1">
      <alignment horizontal="center" vertical="center" wrapText="1"/>
    </xf>
    <xf numFmtId="0" fontId="5" fillId="11" borderId="3" xfId="1" applyNumberFormat="1" applyFont="1" applyFill="1" applyBorder="1" applyAlignment="1" applyProtection="1">
      <alignment horizontal="center" vertical="center" wrapText="1"/>
    </xf>
    <xf numFmtId="0" fontId="5" fillId="2" borderId="2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vertical="top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11" borderId="28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3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29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27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27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5" fillId="2" borderId="30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5" fillId="2" borderId="28" xfId="1" applyNumberFormat="1" applyFont="1" applyFill="1" applyBorder="1" applyAlignment="1" applyProtection="1">
      <alignment horizontal="center" vertical="center" wrapText="1"/>
    </xf>
    <xf numFmtId="0" fontId="5" fillId="2" borderId="29" xfId="1" applyNumberFormat="1" applyFont="1" applyFill="1" applyBorder="1" applyAlignment="1" applyProtection="1">
      <alignment horizontal="center" vertical="center" wrapText="1"/>
    </xf>
    <xf numFmtId="0" fontId="32" fillId="12" borderId="28" xfId="0" applyFont="1" applyFill="1" applyBorder="1" applyAlignment="1">
      <alignment horizontal="center" vertical="center"/>
    </xf>
    <xf numFmtId="0" fontId="32" fillId="12" borderId="29" xfId="0" applyFont="1" applyFill="1" applyBorder="1" applyAlignment="1">
      <alignment horizontal="center" vertical="center"/>
    </xf>
    <xf numFmtId="0" fontId="32" fillId="12" borderId="31" xfId="0" applyFont="1" applyFill="1" applyBorder="1" applyAlignment="1">
      <alignment horizontal="center" vertical="center"/>
    </xf>
    <xf numFmtId="0" fontId="32" fillId="12" borderId="27" xfId="0" applyFont="1" applyFill="1" applyBorder="1" applyAlignment="1">
      <alignment horizontal="center" vertical="center" wrapText="1"/>
    </xf>
    <xf numFmtId="0" fontId="32" fillId="12" borderId="3" xfId="0" applyFont="1" applyFill="1" applyBorder="1" applyAlignment="1">
      <alignment horizontal="center" vertical="center" wrapText="1"/>
    </xf>
    <xf numFmtId="0" fontId="32" fillId="12" borderId="27" xfId="0" applyFont="1" applyFill="1" applyBorder="1" applyAlignment="1">
      <alignment horizontal="center" vertical="center"/>
    </xf>
    <xf numFmtId="0" fontId="32" fillId="12" borderId="3" xfId="0" applyFont="1" applyFill="1" applyBorder="1" applyAlignment="1">
      <alignment horizontal="center" vertical="center"/>
    </xf>
    <xf numFmtId="0" fontId="34" fillId="13" borderId="37" xfId="1" applyNumberFormat="1" applyFont="1" applyFill="1" applyBorder="1" applyAlignment="1" applyProtection="1">
      <alignment horizontal="center" vertical="center" wrapText="1"/>
    </xf>
    <xf numFmtId="0" fontId="34" fillId="13" borderId="38" xfId="1" applyNumberFormat="1" applyFont="1" applyFill="1" applyBorder="1" applyAlignment="1" applyProtection="1">
      <alignment horizontal="center" vertical="center" wrapText="1"/>
    </xf>
    <xf numFmtId="0" fontId="34" fillId="13" borderId="5" xfId="1" applyNumberFormat="1" applyFont="1" applyFill="1" applyBorder="1" applyAlignment="1" applyProtection="1">
      <alignment horizontal="center" vertical="center" wrapText="1"/>
    </xf>
    <xf numFmtId="0" fontId="34" fillId="13" borderId="4" xfId="1" applyNumberFormat="1" applyFont="1" applyFill="1" applyBorder="1" applyAlignment="1" applyProtection="1">
      <alignment horizontal="center" vertical="center" wrapText="1"/>
    </xf>
    <xf numFmtId="0" fontId="34" fillId="13" borderId="40" xfId="1" applyNumberFormat="1" applyFont="1" applyFill="1" applyBorder="1" applyAlignment="1" applyProtection="1">
      <alignment horizontal="center" vertical="center" wrapText="1"/>
    </xf>
    <xf numFmtId="0" fontId="34" fillId="13" borderId="30" xfId="1" applyNumberFormat="1" applyFont="1" applyFill="1" applyBorder="1" applyAlignment="1" applyProtection="1">
      <alignment horizontal="center" vertical="center" wrapText="1"/>
    </xf>
    <xf numFmtId="0" fontId="34" fillId="13" borderId="27" xfId="1" applyNumberFormat="1" applyFont="1" applyFill="1" applyBorder="1" applyAlignment="1" applyProtection="1">
      <alignment horizontal="center" vertical="center" wrapText="1"/>
    </xf>
    <xf numFmtId="0" fontId="34" fillId="13" borderId="3" xfId="1" applyNumberFormat="1" applyFont="1" applyFill="1" applyBorder="1" applyAlignment="1" applyProtection="1">
      <alignment horizontal="center" vertical="center" wrapText="1"/>
    </xf>
    <xf numFmtId="0" fontId="32" fillId="11" borderId="37" xfId="1" applyNumberFormat="1" applyFont="1" applyFill="1" applyBorder="1" applyAlignment="1" applyProtection="1">
      <alignment horizontal="center" vertical="center" wrapText="1"/>
    </xf>
    <xf numFmtId="0" fontId="32" fillId="11" borderId="38" xfId="1" applyNumberFormat="1" applyFont="1" applyFill="1" applyBorder="1" applyAlignment="1" applyProtection="1">
      <alignment horizontal="center" vertical="center" wrapText="1"/>
    </xf>
    <xf numFmtId="0" fontId="32" fillId="11" borderId="40" xfId="1" applyNumberFormat="1" applyFont="1" applyFill="1" applyBorder="1" applyAlignment="1" applyProtection="1">
      <alignment horizontal="center" vertical="center" wrapText="1"/>
    </xf>
    <xf numFmtId="0" fontId="32" fillId="11" borderId="30" xfId="1" applyNumberFormat="1" applyFont="1" applyFill="1" applyBorder="1" applyAlignment="1" applyProtection="1">
      <alignment horizontal="center" vertical="center" wrapText="1"/>
    </xf>
    <xf numFmtId="0" fontId="32" fillId="11" borderId="5" xfId="1" applyNumberFormat="1" applyFont="1" applyFill="1" applyBorder="1" applyAlignment="1" applyProtection="1">
      <alignment horizontal="center" vertical="center" wrapText="1"/>
    </xf>
    <xf numFmtId="0" fontId="32" fillId="11" borderId="4" xfId="1" applyNumberFormat="1" applyFont="1" applyFill="1" applyBorder="1" applyAlignment="1" applyProtection="1">
      <alignment horizontal="center" vertical="center" wrapText="1"/>
    </xf>
    <xf numFmtId="0" fontId="38" fillId="12" borderId="8" xfId="0" applyFont="1" applyFill="1" applyBorder="1" applyAlignment="1">
      <alignment horizontal="center" vertical="center" wrapText="1"/>
    </xf>
    <xf numFmtId="0" fontId="32" fillId="11" borderId="8" xfId="1" applyNumberFormat="1" applyFont="1" applyFill="1" applyBorder="1" applyAlignment="1" applyProtection="1">
      <alignment horizontal="center" vertical="center" wrapText="1"/>
    </xf>
    <xf numFmtId="0" fontId="31" fillId="12" borderId="8" xfId="0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 applyProtection="1">
      <alignment horizontal="center" vertical="center" wrapText="1"/>
    </xf>
    <xf numFmtId="0" fontId="38" fillId="12" borderId="32" xfId="0" applyFont="1" applyFill="1" applyBorder="1" applyAlignment="1">
      <alignment horizontal="center" vertical="center" wrapText="1"/>
    </xf>
    <xf numFmtId="0" fontId="38" fillId="12" borderId="42" xfId="0" applyFont="1" applyFill="1" applyBorder="1" applyAlignment="1">
      <alignment horizontal="center" vertical="center" wrapText="1"/>
    </xf>
    <xf numFmtId="0" fontId="38" fillId="12" borderId="33" xfId="0" applyFont="1" applyFill="1" applyBorder="1" applyAlignment="1">
      <alignment horizontal="center" vertical="center" wrapText="1"/>
    </xf>
    <xf numFmtId="0" fontId="38" fillId="12" borderId="43" xfId="0" applyFont="1" applyFill="1" applyBorder="1" applyAlignment="1">
      <alignment horizontal="center" vertical="center" wrapText="1"/>
    </xf>
    <xf numFmtId="0" fontId="32" fillId="11" borderId="36" xfId="1" applyNumberFormat="1" applyFont="1" applyFill="1" applyBorder="1" applyAlignment="1" applyProtection="1">
      <alignment horizontal="center" vertical="center" wrapText="1"/>
    </xf>
    <xf numFmtId="0" fontId="32" fillId="11" borderId="41" xfId="1" applyNumberFormat="1" applyFont="1" applyFill="1" applyBorder="1" applyAlignment="1" applyProtection="1">
      <alignment horizontal="center" vertical="center" wrapText="1"/>
    </xf>
    <xf numFmtId="0" fontId="5" fillId="2" borderId="37" xfId="1" applyNumberFormat="1" applyFont="1" applyFill="1" applyBorder="1" applyAlignment="1" applyProtection="1">
      <alignment horizontal="center" vertical="center" wrapText="1"/>
    </xf>
    <xf numFmtId="0" fontId="5" fillId="2" borderId="40" xfId="1" applyNumberFormat="1" applyFont="1" applyFill="1" applyBorder="1" applyAlignment="1" applyProtection="1">
      <alignment horizontal="center" vertical="center" wrapText="1"/>
    </xf>
    <xf numFmtId="0" fontId="32" fillId="11" borderId="39" xfId="1" applyNumberFormat="1" applyFont="1" applyFill="1" applyBorder="1" applyAlignment="1" applyProtection="1">
      <alignment horizontal="center" vertical="center" wrapText="1"/>
    </xf>
    <xf numFmtId="0" fontId="5" fillId="2" borderId="3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 wrapText="1"/>
    </xf>
    <xf numFmtId="0" fontId="38" fillId="12" borderId="28" xfId="0" applyFont="1" applyFill="1" applyBorder="1" applyAlignment="1">
      <alignment horizontal="center" vertical="center" wrapText="1"/>
    </xf>
    <xf numFmtId="0" fontId="38" fillId="12" borderId="31" xfId="0" applyFont="1" applyFill="1" applyBorder="1" applyAlignment="1">
      <alignment horizontal="center" vertical="center" wrapText="1"/>
    </xf>
    <xf numFmtId="0" fontId="38" fillId="12" borderId="2" xfId="0" applyFont="1" applyFill="1" applyBorder="1" applyAlignment="1">
      <alignment horizontal="center" vertical="center" wrapText="1"/>
    </xf>
    <xf numFmtId="0" fontId="38" fillId="12" borderId="2" xfId="0" applyFont="1" applyFill="1" applyBorder="1" applyAlignment="1">
      <alignment horizontal="center" vertical="center"/>
    </xf>
    <xf numFmtId="0" fontId="38" fillId="12" borderId="36" xfId="0" applyFont="1" applyFill="1" applyBorder="1" applyAlignment="1">
      <alignment horizontal="center" vertical="center" wrapText="1"/>
    </xf>
    <xf numFmtId="0" fontId="38" fillId="12" borderId="0" xfId="0" applyFont="1" applyFill="1" applyBorder="1" applyAlignment="1">
      <alignment horizontal="center" vertical="center" wrapText="1"/>
    </xf>
    <xf numFmtId="0" fontId="38" fillId="12" borderId="1" xfId="0" applyFont="1" applyFill="1" applyBorder="1" applyAlignment="1">
      <alignment horizontal="center" vertical="center" wrapText="1"/>
    </xf>
    <xf numFmtId="0" fontId="32" fillId="11" borderId="2" xfId="1" applyNumberFormat="1" applyFont="1" applyFill="1" applyBorder="1" applyAlignment="1" applyProtection="1">
      <alignment horizontal="center" vertical="center" wrapText="1"/>
    </xf>
    <xf numFmtId="0" fontId="38" fillId="12" borderId="2" xfId="0" applyFont="1" applyFill="1" applyBorder="1" applyAlignment="1">
      <alignment horizontal="left" vertical="center" indent="2"/>
    </xf>
    <xf numFmtId="0" fontId="38" fillId="12" borderId="28" xfId="0" applyFont="1" applyFill="1" applyBorder="1" applyAlignment="1">
      <alignment horizontal="left"/>
    </xf>
    <xf numFmtId="0" fontId="38" fillId="12" borderId="29" xfId="0" applyFont="1" applyFill="1" applyBorder="1" applyAlignment="1">
      <alignment horizontal="left"/>
    </xf>
    <xf numFmtId="0" fontId="38" fillId="12" borderId="2" xfId="0" applyFont="1" applyFill="1" applyBorder="1" applyAlignment="1">
      <alignment horizontal="left" vertical="center" indent="1"/>
    </xf>
    <xf numFmtId="4" fontId="12" fillId="4" borderId="28" xfId="1" applyNumberFormat="1" applyFont="1" applyFill="1" applyBorder="1" applyAlignment="1" applyProtection="1">
      <alignment horizontal="center" vertical="top"/>
      <protection locked="0"/>
    </xf>
    <xf numFmtId="4" fontId="12" fillId="4" borderId="31" xfId="1" applyNumberFormat="1" applyFont="1" applyFill="1" applyBorder="1" applyAlignment="1" applyProtection="1">
      <alignment horizontal="center" vertical="top"/>
      <protection locked="0"/>
    </xf>
    <xf numFmtId="4" fontId="12" fillId="4" borderId="29" xfId="1" applyNumberFormat="1" applyFont="1" applyFill="1" applyBorder="1" applyAlignment="1" applyProtection="1">
      <alignment horizontal="center" vertical="top"/>
      <protection locked="0"/>
    </xf>
    <xf numFmtId="0" fontId="32" fillId="11" borderId="7" xfId="1" applyNumberFormat="1" applyFont="1" applyFill="1" applyBorder="1" applyAlignment="1" applyProtection="1">
      <alignment horizontal="center" vertical="center" wrapText="1"/>
    </xf>
    <xf numFmtId="0" fontId="32" fillId="11" borderId="9" xfId="1" applyNumberFormat="1" applyFont="1" applyFill="1" applyBorder="1" applyAlignment="1" applyProtection="1">
      <alignment horizontal="center" vertical="center" wrapText="1"/>
    </xf>
    <xf numFmtId="0" fontId="5" fillId="11" borderId="28" xfId="1" applyNumberFormat="1" applyFont="1" applyFill="1" applyBorder="1" applyAlignment="1" applyProtection="1">
      <alignment horizontal="center" vertical="center" wrapText="1"/>
    </xf>
    <xf numFmtId="0" fontId="5" fillId="11" borderId="29" xfId="1" applyNumberFormat="1" applyFont="1" applyFill="1" applyBorder="1" applyAlignment="1" applyProtection="1">
      <alignment horizontal="center" vertical="center" wrapText="1"/>
    </xf>
    <xf numFmtId="0" fontId="5" fillId="11" borderId="2" xfId="1" applyNumberFormat="1" applyFont="1" applyFill="1" applyBorder="1" applyAlignment="1" applyProtection="1">
      <alignment horizontal="center" vertical="center" wrapText="1"/>
    </xf>
    <xf numFmtId="0" fontId="5" fillId="11" borderId="31" xfId="1" applyNumberFormat="1" applyFont="1" applyFill="1" applyBorder="1" applyAlignment="1" applyProtection="1">
      <alignment horizontal="center" vertical="center" wrapText="1"/>
    </xf>
    <xf numFmtId="0" fontId="32" fillId="11" borderId="32" xfId="1" applyNumberFormat="1" applyFont="1" applyFill="1" applyBorder="1" applyAlignment="1" applyProtection="1">
      <alignment horizontal="center" vertical="center" wrapText="1"/>
    </xf>
    <xf numFmtId="0" fontId="32" fillId="11" borderId="42" xfId="1" applyNumberFormat="1" applyFont="1" applyFill="1" applyBorder="1" applyAlignment="1" applyProtection="1">
      <alignment horizontal="center" vertical="center" wrapText="1"/>
    </xf>
    <xf numFmtId="0" fontId="32" fillId="11" borderId="33" xfId="1" applyNumberFormat="1" applyFont="1" applyFill="1" applyBorder="1" applyAlignment="1" applyProtection="1">
      <alignment horizontal="center" vertical="center" wrapText="1"/>
    </xf>
    <xf numFmtId="0" fontId="32" fillId="11" borderId="43" xfId="1" applyNumberFormat="1" applyFont="1" applyFill="1" applyBorder="1" applyAlignment="1" applyProtection="1">
      <alignment horizontal="center" vertical="center" wrapText="1"/>
    </xf>
    <xf numFmtId="0" fontId="5" fillId="11" borderId="37" xfId="1" applyNumberFormat="1" applyFont="1" applyFill="1" applyBorder="1" applyAlignment="1" applyProtection="1">
      <alignment horizontal="center" vertical="center" wrapText="1"/>
    </xf>
    <xf numFmtId="0" fontId="5" fillId="11" borderId="38" xfId="1" applyNumberFormat="1" applyFont="1" applyFill="1" applyBorder="1" applyAlignment="1" applyProtection="1">
      <alignment horizontal="center" vertical="center" wrapText="1"/>
    </xf>
    <xf numFmtId="0" fontId="5" fillId="11" borderId="5" xfId="1" applyNumberFormat="1" applyFont="1" applyFill="1" applyBorder="1" applyAlignment="1" applyProtection="1">
      <alignment horizontal="center" vertical="center" wrapText="1"/>
    </xf>
    <xf numFmtId="0" fontId="5" fillId="11" borderId="4" xfId="1" applyNumberFormat="1" applyFont="1" applyFill="1" applyBorder="1" applyAlignment="1" applyProtection="1">
      <alignment horizontal="center" vertical="center" wrapText="1"/>
    </xf>
    <xf numFmtId="0" fontId="19" fillId="0" borderId="17" xfId="18" applyNumberFormat="1" applyAlignment="1" applyProtection="1">
      <alignment horizontal="center" wrapText="1"/>
    </xf>
    <xf numFmtId="49" fontId="19" fillId="0" borderId="17" xfId="18" applyAlignment="1" applyProtection="1">
      <alignment horizontal="center" wrapText="1"/>
      <protection locked="0"/>
    </xf>
    <xf numFmtId="0" fontId="19" fillId="0" borderId="20" xfId="21" applyNumberFormat="1" applyAlignment="1" applyProtection="1">
      <alignment horizontal="center" vertical="center" wrapText="1"/>
    </xf>
    <xf numFmtId="49" fontId="19" fillId="0" borderId="20" xfId="21" applyAlignment="1" applyProtection="1">
      <alignment horizontal="center" vertical="center" wrapText="1"/>
      <protection locked="0"/>
    </xf>
    <xf numFmtId="0" fontId="18" fillId="0" borderId="24" xfId="3" applyNumberFormat="1" applyBorder="1" applyAlignment="1" applyProtection="1">
      <alignment horizontal="center" vertical="center" wrapText="1"/>
    </xf>
    <xf numFmtId="0" fontId="18" fillId="0" borderId="25" xfId="3" applyNumberFormat="1" applyBorder="1" applyAlignment="1" applyProtection="1">
      <alignment horizontal="center" vertical="center" wrapText="1"/>
    </xf>
    <xf numFmtId="0" fontId="18" fillId="0" borderId="32" xfId="3" applyNumberFormat="1" applyBorder="1" applyAlignment="1" applyProtection="1">
      <alignment horizontal="center" vertical="center" wrapText="1"/>
    </xf>
    <xf numFmtId="0" fontId="18" fillId="0" borderId="33" xfId="3" applyNumberFormat="1" applyBorder="1" applyAlignment="1" applyProtection="1">
      <alignment horizontal="center" vertical="center" wrapText="1"/>
    </xf>
    <xf numFmtId="0" fontId="19" fillId="0" borderId="8" xfId="17" applyNumberFormat="1" applyFont="1" applyBorder="1" applyAlignment="1" applyProtection="1">
      <alignment horizontal="center" vertical="center" wrapText="1"/>
    </xf>
    <xf numFmtId="0" fontId="20" fillId="0" borderId="0" xfId="23" applyNumberFormat="1" applyAlignment="1" applyProtection="1">
      <alignment horizontal="center" wrapText="1"/>
    </xf>
    <xf numFmtId="0" fontId="20" fillId="0" borderId="26" xfId="23" applyNumberFormat="1" applyBorder="1" applyAlignment="1" applyProtection="1">
      <alignment horizontal="center" wrapText="1"/>
    </xf>
    <xf numFmtId="0" fontId="53" fillId="0" borderId="0" xfId="0" applyFont="1"/>
    <xf numFmtId="3" fontId="53" fillId="0" borderId="0" xfId="0" applyNumberFormat="1" applyFont="1"/>
  </cellXfs>
  <cellStyles count="69">
    <cellStyle name="Excel Built-in Normal" xfId="67"/>
    <cellStyle name="xl22" xfId="3"/>
    <cellStyle name="xl23" xfId="25"/>
    <cellStyle name="xl24" xfId="5"/>
    <cellStyle name="xl25" xfId="28"/>
    <cellStyle name="xl26" xfId="36"/>
    <cellStyle name="xl27" xfId="2"/>
    <cellStyle name="xl28" xfId="26"/>
    <cellStyle name="xl29" xfId="7"/>
    <cellStyle name="xl30" xfId="10"/>
    <cellStyle name="xl32" xfId="12"/>
    <cellStyle name="xl33" xfId="16"/>
    <cellStyle name="xl34" xfId="19"/>
    <cellStyle name="xl35" xfId="31"/>
    <cellStyle name="xl35 2" xfId="42"/>
    <cellStyle name="xl35 2 2" xfId="58"/>
    <cellStyle name="xl35 3" xfId="63"/>
    <cellStyle name="xl36" xfId="32"/>
    <cellStyle name="xl36 2" xfId="43"/>
    <cellStyle name="xl36 2 2" xfId="59"/>
    <cellStyle name="xl36 3" xfId="64"/>
    <cellStyle name="xl37" xfId="33"/>
    <cellStyle name="xl37 2" xfId="44"/>
    <cellStyle name="xl37 2 2" xfId="60"/>
    <cellStyle name="xl37 3" xfId="65"/>
    <cellStyle name="xl38" xfId="37"/>
    <cellStyle name="xl38 2" xfId="45"/>
    <cellStyle name="xl38 2 2" xfId="61"/>
    <cellStyle name="xl38 3" xfId="66"/>
    <cellStyle name="xl39" xfId="23"/>
    <cellStyle name="xl40" xfId="24"/>
    <cellStyle name="xl41" xfId="29"/>
    <cellStyle name="xl41 2" xfId="41"/>
    <cellStyle name="xl41 2 2" xfId="57"/>
    <cellStyle name="xl41 3" xfId="62"/>
    <cellStyle name="xl42" xfId="13"/>
    <cellStyle name="xl43" xfId="17"/>
    <cellStyle name="xl44" xfId="20"/>
    <cellStyle name="xl45" xfId="27"/>
    <cellStyle name="xl46" xfId="30"/>
    <cellStyle name="xl47" xfId="34"/>
    <cellStyle name="xl49" xfId="6"/>
    <cellStyle name="xl50" xfId="14"/>
    <cellStyle name="xl51" xfId="18"/>
    <cellStyle name="xl52" xfId="21"/>
    <cellStyle name="xl53" xfId="8"/>
    <cellStyle name="xl54" xfId="9"/>
    <cellStyle name="xl55" xfId="11"/>
    <cellStyle name="xl57" xfId="15"/>
    <cellStyle name="xl58" xfId="22"/>
    <cellStyle name="xl59" xfId="38"/>
    <cellStyle name="xl60" xfId="39"/>
    <cellStyle name="xl61" xfId="4"/>
    <cellStyle name="Денежный 2" xfId="68"/>
    <cellStyle name="Обычный" xfId="0" builtinId="0"/>
    <cellStyle name="Обычный 2" xfId="1"/>
    <cellStyle name="Обычный 2 11" xfId="50"/>
    <cellStyle name="Обычный 2 15" xfId="51"/>
    <cellStyle name="Обычный 2 16" xfId="52"/>
    <cellStyle name="Обычный 2 2" xfId="40"/>
    <cellStyle name="Обычный 2 20" xfId="53"/>
    <cellStyle name="Обычный 2 23" xfId="54"/>
    <cellStyle name="Обычный 2 26" xfId="55"/>
    <cellStyle name="Обычный 2 30" xfId="56"/>
    <cellStyle name="Обычный 2 7" xfId="48"/>
    <cellStyle name="Обычный 2 9" xfId="49"/>
    <cellStyle name="Обычный_prog0" xfId="47"/>
    <cellStyle name="Обычный_SVODKA2004" xfId="35"/>
    <cellStyle name="Обычный_Лист1" xfId="46"/>
  </cellStyles>
  <dxfs count="0"/>
  <tableStyles count="0" defaultTableStyle="TableStyleMedium2" defaultPivotStyle="PivotStyleLight16"/>
  <colors>
    <mruColors>
      <color rgb="FF842C6B"/>
      <color rgb="FFCC0000"/>
      <color rgb="FF9999FF"/>
      <color rgb="FF66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otdel\&#1054;&#1073;&#1097;&#1080;&#1077;%20&#1076;&#1086;&#1082;&#1091;&#1084;&#1077;&#1085;&#1090;&#1099;\&#1054;&#1058;&#1063;&#1045;&#1058;%20&#1055;&#1054;%20&#1048;&#1057;&#1055;&#1054;&#1051;&#1053;&#1045;&#1053;&#1048;&#1070;%20&#1041;&#1070;&#1044;&#1046;&#1045;&#1058;&#1040;%202021%20&#1043;&#1054;&#1044;\&#1054;&#1090;&#1095;&#1077;&#1090;%20&#1086;&#1073;%20&#1080;&#1089;&#1087;&#1086;&#1083;&#1085;&#1077;&#1085;&#1080;&#1080;%20&#1073;&#1102;&#1076;&#1078;&#1077;&#1090;&#1072;%20&#1079;&#1072;%202020%20&#1075;&#1086;&#1076;\&#1054;&#1073;%20&#1080;&#1089;&#1087;&#1086;&#1083;&#1085;&#1077;&#1085;&#1080;&#1080;%20&#1073;&#1102;&#1076;&#1078;&#1077;&#1090;&#1072;%20&#1079;&#1072;%202020%20&#1075;&#1086;&#1076;\&#1055;&#1088;&#1080;&#1083;&#1086;&#1078;&#1077;&#1085;&#1080;&#1077;%20%201%20&#1048;&#1089;&#1087;&#1086;&#1083;&#1085;&#1077;&#1085;&#1080;&#1077;%20&#1076;&#1086;&#1093;&#1086;&#1076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otdel\&#1054;&#1073;&#1097;&#1080;&#1077;%20&#1076;&#1086;&#1082;&#1091;&#1084;&#1077;&#1085;&#1090;&#1099;\&#1054;&#1058;&#1063;&#1045;&#1058;%20&#1055;&#1054;%20&#1048;&#1057;&#1055;&#1054;&#1051;&#1053;&#1045;&#1053;&#1048;&#1070;%20&#1041;&#1070;&#1044;&#1046;&#1045;&#1058;&#1040;%202021%20&#1043;&#1054;&#1044;\&#1054;&#1090;&#1095;&#1077;&#1090;%20&#1086;&#1073;%20&#1080;&#1089;&#1087;&#1086;&#1083;&#1085;&#1077;&#1085;&#1080;&#1080;%20&#1073;&#1102;&#1076;&#1078;&#1077;&#1090;&#1072;%20&#1079;&#1072;%202020%20&#1075;&#1086;&#1076;\&#1054;&#1073;%20&#1080;&#1089;&#1087;&#1086;&#1083;&#1085;&#1077;&#1085;&#1080;&#1080;%20&#1073;&#1102;&#1076;&#1078;&#1077;&#1090;&#1072;%20&#1079;&#1072;%202020%20&#1075;&#1086;&#1076;\&#1055;&#1088;&#1080;&#1083;&#1086;&#1078;&#1077;&#1085;&#1080;&#1077;%202%20&#1048;&#1089;&#1087;&#1086;&#1083;&#1085;&#1077;&#1085;&#1080;&#1077;%20&#1088;&#1072;&#1089;&#1093;&#1086;&#1076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"/>
    </sheetNames>
    <sheetDataSet>
      <sheetData sheetId="0">
        <row r="12">
          <cell r="F12">
            <v>150935363.13999999</v>
          </cell>
        </row>
        <row r="13">
          <cell r="F13">
            <v>129382505.33</v>
          </cell>
        </row>
        <row r="25">
          <cell r="F25">
            <v>429999.01</v>
          </cell>
        </row>
        <row r="31">
          <cell r="F31">
            <v>20937258.799999997</v>
          </cell>
        </row>
        <row r="43">
          <cell r="F43">
            <v>32998616.300000008</v>
          </cell>
        </row>
        <row r="44">
          <cell r="F44">
            <v>23890435.460000005</v>
          </cell>
        </row>
        <row r="54">
          <cell r="F54">
            <v>6350621.6699999999</v>
          </cell>
        </row>
        <row r="55">
          <cell r="F55">
            <v>1739583.69</v>
          </cell>
        </row>
        <row r="60">
          <cell r="F60">
            <v>623830.89</v>
          </cell>
        </row>
        <row r="67">
          <cell r="F67">
            <v>149437.03</v>
          </cell>
        </row>
        <row r="68">
          <cell r="F68">
            <v>28579235.439999998</v>
          </cell>
        </row>
        <row r="70">
          <cell r="F70">
            <v>3166900</v>
          </cell>
        </row>
        <row r="71">
          <cell r="F71">
            <v>4500000</v>
          </cell>
        </row>
        <row r="72">
          <cell r="F72">
            <v>4782665.0999999996</v>
          </cell>
        </row>
        <row r="73">
          <cell r="F73">
            <v>2355733.39</v>
          </cell>
        </row>
        <row r="74">
          <cell r="F74">
            <v>3670000</v>
          </cell>
        </row>
        <row r="76">
          <cell r="F76">
            <v>176300</v>
          </cell>
        </row>
        <row r="77">
          <cell r="F77">
            <v>8779150.1600000001</v>
          </cell>
        </row>
        <row r="78">
          <cell r="F78">
            <v>988199.29</v>
          </cell>
        </row>
        <row r="81">
          <cell r="F81">
            <v>90000</v>
          </cell>
        </row>
        <row r="83">
          <cell r="F83">
            <v>-1526720.59</v>
          </cell>
        </row>
        <row r="84">
          <cell r="F84">
            <v>212513214.88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Расходы (2)"/>
    </sheetNames>
    <sheetDataSet>
      <sheetData sheetId="0">
        <row r="12">
          <cell r="H12">
            <v>135010008.92000002</v>
          </cell>
        </row>
        <row r="131">
          <cell r="H131">
            <v>249542.75</v>
          </cell>
        </row>
        <row r="193">
          <cell r="H193">
            <v>3670000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65"/>
  <sheetViews>
    <sheetView tabSelected="1" view="pageBreakPreview" topLeftCell="A24" zoomScale="60" zoomScaleNormal="100" workbookViewId="0">
      <selection activeCell="B53" sqref="B53"/>
    </sheetView>
  </sheetViews>
  <sheetFormatPr defaultRowHeight="15"/>
  <cols>
    <col min="1" max="1" width="36.140625" customWidth="1"/>
    <col min="2" max="2" width="13.85546875" customWidth="1"/>
    <col min="3" max="3" width="19.7109375" style="325" customWidth="1"/>
  </cols>
  <sheetData>
    <row r="1" spans="1:3" ht="18">
      <c r="A1" s="1" t="s">
        <v>0</v>
      </c>
      <c r="B1" s="2"/>
    </row>
    <row r="2" spans="1:3">
      <c r="A2" s="153" t="s">
        <v>630</v>
      </c>
      <c r="B2" s="3"/>
    </row>
    <row r="3" spans="1:3">
      <c r="A3" s="184" t="s">
        <v>786</v>
      </c>
      <c r="B3" s="3"/>
    </row>
    <row r="4" spans="1:3">
      <c r="A4" s="4"/>
      <c r="B4" s="5" t="s">
        <v>2</v>
      </c>
    </row>
    <row r="5" spans="1:3">
      <c r="A5" s="6" t="s">
        <v>3</v>
      </c>
      <c r="B5" s="6" t="s">
        <v>4</v>
      </c>
    </row>
    <row r="6" spans="1:3" ht="22.5">
      <c r="A6" s="132" t="s">
        <v>586</v>
      </c>
      <c r="B6" s="8">
        <f>B8+B9+B10</f>
        <v>12198</v>
      </c>
      <c r="C6" s="326"/>
    </row>
    <row r="7" spans="1:3">
      <c r="A7" s="132" t="s">
        <v>93</v>
      </c>
      <c r="B7" s="8"/>
    </row>
    <row r="8" spans="1:3" ht="22.5">
      <c r="A8" s="133" t="s">
        <v>531</v>
      </c>
      <c r="B8" s="8">
        <f>B13+B18</f>
        <v>2582</v>
      </c>
    </row>
    <row r="9" spans="1:3" ht="22.5">
      <c r="A9" s="133" t="s">
        <v>532</v>
      </c>
      <c r="B9" s="8">
        <f>B14+B19</f>
        <v>8690</v>
      </c>
    </row>
    <row r="10" spans="1:3" ht="33.75">
      <c r="A10" s="133" t="s">
        <v>533</v>
      </c>
      <c r="B10" s="8">
        <f>B15+B20</f>
        <v>926</v>
      </c>
    </row>
    <row r="11" spans="1:3">
      <c r="A11" s="9" t="s">
        <v>5</v>
      </c>
      <c r="B11" s="155">
        <f>B13+B14+B15</f>
        <v>6294</v>
      </c>
    </row>
    <row r="12" spans="1:3">
      <c r="A12" s="132" t="s">
        <v>93</v>
      </c>
      <c r="B12" s="8"/>
    </row>
    <row r="13" spans="1:3" ht="22.5">
      <c r="A13" s="133" t="s">
        <v>531</v>
      </c>
      <c r="B13" s="8">
        <f>1243+5</f>
        <v>1248</v>
      </c>
    </row>
    <row r="14" spans="1:3">
      <c r="A14" s="133" t="s">
        <v>534</v>
      </c>
      <c r="B14" s="8">
        <f>4962-123-98+68</f>
        <v>4809</v>
      </c>
    </row>
    <row r="15" spans="1:3" ht="22.5">
      <c r="A15" s="133" t="s">
        <v>535</v>
      </c>
      <c r="B15" s="8">
        <v>237</v>
      </c>
    </row>
    <row r="16" spans="1:3">
      <c r="A16" s="9" t="s">
        <v>6</v>
      </c>
      <c r="B16" s="155">
        <f>B17+B18+B19+B20</f>
        <v>5904</v>
      </c>
    </row>
    <row r="17" spans="1:4">
      <c r="A17" s="132" t="s">
        <v>93</v>
      </c>
      <c r="B17" s="8"/>
    </row>
    <row r="18" spans="1:4" ht="22.5">
      <c r="A18" s="133" t="s">
        <v>531</v>
      </c>
      <c r="B18" s="8">
        <f>1329+5</f>
        <v>1334</v>
      </c>
    </row>
    <row r="19" spans="1:4" ht="22.5">
      <c r="A19" s="133" t="s">
        <v>536</v>
      </c>
      <c r="B19" s="8">
        <f>4150-322-97+150</f>
        <v>3881</v>
      </c>
    </row>
    <row r="20" spans="1:4" ht="22.5">
      <c r="A20" s="133" t="s">
        <v>537</v>
      </c>
      <c r="B20" s="8">
        <v>689</v>
      </c>
    </row>
    <row r="21" spans="1:4">
      <c r="A21" s="7" t="s">
        <v>7</v>
      </c>
      <c r="B21" s="8">
        <f>B22+B23</f>
        <v>2999</v>
      </c>
      <c r="C21" s="325">
        <f>C22+C23</f>
        <v>2877</v>
      </c>
    </row>
    <row r="22" spans="1:4">
      <c r="A22" s="9" t="s">
        <v>8</v>
      </c>
      <c r="B22" s="8">
        <v>884</v>
      </c>
      <c r="C22" s="325">
        <v>1092</v>
      </c>
      <c r="D22" s="154"/>
    </row>
    <row r="23" spans="1:4">
      <c r="A23" s="9" t="s">
        <v>9</v>
      </c>
      <c r="B23" s="8">
        <v>2115</v>
      </c>
      <c r="C23" s="325">
        <v>1785</v>
      </c>
      <c r="D23" s="154"/>
    </row>
    <row r="24" spans="1:4">
      <c r="A24" s="7" t="s">
        <v>10</v>
      </c>
      <c r="B24" s="8">
        <v>115</v>
      </c>
    </row>
    <row r="25" spans="1:4">
      <c r="A25" s="7" t="s">
        <v>11</v>
      </c>
      <c r="B25" s="8">
        <v>45</v>
      </c>
    </row>
    <row r="26" spans="1:4" ht="22.5">
      <c r="A26" s="133" t="s">
        <v>531</v>
      </c>
      <c r="B26" s="8">
        <v>0</v>
      </c>
    </row>
    <row r="27" spans="1:4">
      <c r="A27" s="9" t="s">
        <v>12</v>
      </c>
      <c r="B27" s="8"/>
    </row>
    <row r="28" spans="1:4" ht="22.5">
      <c r="A28" s="133" t="s">
        <v>532</v>
      </c>
      <c r="B28" s="8">
        <v>34</v>
      </c>
    </row>
    <row r="29" spans="1:4" ht="33.75">
      <c r="A29" s="133" t="s">
        <v>533</v>
      </c>
      <c r="B29" s="8">
        <v>11</v>
      </c>
    </row>
    <row r="30" spans="1:4" ht="22.5">
      <c r="A30" s="133" t="s">
        <v>538</v>
      </c>
      <c r="B30" s="8">
        <v>70</v>
      </c>
      <c r="C30" s="222"/>
    </row>
    <row r="31" spans="1:4">
      <c r="A31" s="7" t="s">
        <v>13</v>
      </c>
      <c r="B31" s="8">
        <v>1001</v>
      </c>
      <c r="C31" s="222">
        <v>927</v>
      </c>
    </row>
    <row r="32" spans="1:4" ht="22.5">
      <c r="A32" s="133" t="s">
        <v>531</v>
      </c>
      <c r="B32" s="8"/>
      <c r="C32" s="223">
        <v>173</v>
      </c>
    </row>
    <row r="33" spans="1:3" ht="22.5">
      <c r="A33" s="133" t="s">
        <v>532</v>
      </c>
      <c r="B33" s="8"/>
      <c r="C33" s="223">
        <v>672</v>
      </c>
    </row>
    <row r="34" spans="1:3" ht="33.75">
      <c r="A34" s="133" t="s">
        <v>533</v>
      </c>
      <c r="B34" s="8"/>
      <c r="C34" s="223">
        <v>82</v>
      </c>
    </row>
    <row r="35" spans="1:3">
      <c r="A35" s="115"/>
      <c r="B35" s="8"/>
      <c r="C35" s="222"/>
    </row>
    <row r="36" spans="1:3">
      <c r="A36" s="7" t="s">
        <v>14</v>
      </c>
      <c r="B36" s="8">
        <v>825</v>
      </c>
      <c r="C36" s="222">
        <v>989</v>
      </c>
    </row>
    <row r="37" spans="1:3">
      <c r="A37" s="133" t="s">
        <v>93</v>
      </c>
      <c r="B37" s="8"/>
      <c r="C37" s="222"/>
    </row>
    <row r="38" spans="1:3" ht="22.5">
      <c r="A38" s="133" t="s">
        <v>531</v>
      </c>
      <c r="B38" s="8"/>
      <c r="C38" s="223">
        <v>168</v>
      </c>
    </row>
    <row r="39" spans="1:3" ht="22.5">
      <c r="A39" s="133" t="s">
        <v>532</v>
      </c>
      <c r="B39" s="8"/>
      <c r="C39" s="223">
        <v>684</v>
      </c>
    </row>
    <row r="40" spans="1:3" ht="33.75">
      <c r="A40" s="133" t="s">
        <v>533</v>
      </c>
      <c r="B40" s="8"/>
      <c r="C40" s="223">
        <v>137</v>
      </c>
    </row>
    <row r="41" spans="1:3">
      <c r="A41" s="134" t="s">
        <v>539</v>
      </c>
      <c r="B41" s="8">
        <f>B31-B36</f>
        <v>176</v>
      </c>
      <c r="C41" s="224">
        <f>B31-B36</f>
        <v>176</v>
      </c>
    </row>
    <row r="42" spans="1:3">
      <c r="A42" s="133" t="s">
        <v>93</v>
      </c>
      <c r="B42" s="8"/>
      <c r="C42" s="222"/>
    </row>
    <row r="43" spans="1:3" ht="22.5">
      <c r="A43" s="133" t="s">
        <v>531</v>
      </c>
      <c r="B43" s="8"/>
      <c r="C43" s="223">
        <v>5</v>
      </c>
    </row>
    <row r="44" spans="1:3" ht="22.5">
      <c r="A44" s="133" t="s">
        <v>532</v>
      </c>
      <c r="B44" s="8"/>
      <c r="C44" s="223">
        <v>-12</v>
      </c>
    </row>
    <row r="45" spans="1:3" ht="33.75">
      <c r="A45" s="133" t="s">
        <v>533</v>
      </c>
      <c r="B45" s="8"/>
      <c r="C45" s="223">
        <v>-55</v>
      </c>
    </row>
    <row r="46" spans="1:3" ht="22.5">
      <c r="A46" s="7" t="s">
        <v>15</v>
      </c>
      <c r="B46" s="8">
        <v>8335</v>
      </c>
      <c r="C46" s="222"/>
    </row>
    <row r="47" spans="1:3">
      <c r="A47" s="7" t="s">
        <v>453</v>
      </c>
      <c r="B47" s="8">
        <v>8335</v>
      </c>
    </row>
    <row r="48" spans="1:3">
      <c r="A48" s="133" t="s">
        <v>33</v>
      </c>
      <c r="B48" s="8"/>
    </row>
    <row r="49" spans="1:2" ht="25.5" customHeight="1">
      <c r="A49" s="133" t="s">
        <v>540</v>
      </c>
      <c r="B49" s="8"/>
    </row>
    <row r="50" spans="1:2" ht="25.5" customHeight="1">
      <c r="A50" s="133" t="s">
        <v>542</v>
      </c>
      <c r="B50" s="8"/>
    </row>
    <row r="51" spans="1:2" ht="22.5">
      <c r="A51" s="7" t="s">
        <v>455</v>
      </c>
      <c r="B51" s="8">
        <v>113</v>
      </c>
    </row>
    <row r="52" spans="1:2" ht="22.5">
      <c r="A52" s="7" t="s">
        <v>16</v>
      </c>
      <c r="B52" s="8">
        <v>231</v>
      </c>
    </row>
    <row r="53" spans="1:2" ht="22.5">
      <c r="A53" s="7" t="s">
        <v>454</v>
      </c>
      <c r="B53" s="8">
        <v>1902</v>
      </c>
    </row>
    <row r="54" spans="1:2">
      <c r="A54" s="9" t="s">
        <v>17</v>
      </c>
      <c r="B54" s="8"/>
    </row>
    <row r="55" spans="1:2">
      <c r="A55" s="7" t="s">
        <v>18</v>
      </c>
      <c r="B55" s="8">
        <v>350</v>
      </c>
    </row>
    <row r="56" spans="1:2">
      <c r="A56" s="9" t="s">
        <v>17</v>
      </c>
      <c r="B56" s="8">
        <v>138</v>
      </c>
    </row>
    <row r="57" spans="1:2">
      <c r="A57" s="132" t="s">
        <v>541</v>
      </c>
      <c r="B57" s="8"/>
    </row>
    <row r="58" spans="1:2" ht="45">
      <c r="A58" s="132" t="s">
        <v>543</v>
      </c>
      <c r="B58" s="8"/>
    </row>
    <row r="59" spans="1:2" ht="33.75">
      <c r="A59" s="132" t="s">
        <v>544</v>
      </c>
      <c r="B59" s="8"/>
    </row>
    <row r="60" spans="1:2">
      <c r="A60" s="7" t="s">
        <v>19</v>
      </c>
      <c r="B60" s="8"/>
    </row>
    <row r="61" spans="1:2">
      <c r="A61" s="135" t="s">
        <v>21</v>
      </c>
      <c r="B61" s="8"/>
    </row>
    <row r="62" spans="1:2">
      <c r="A62" s="9" t="s">
        <v>20</v>
      </c>
      <c r="B62" s="8">
        <v>75</v>
      </c>
    </row>
    <row r="63" spans="1:2">
      <c r="A63" s="10" t="s">
        <v>21</v>
      </c>
      <c r="B63" s="8"/>
    </row>
    <row r="64" spans="1:2" ht="33.75">
      <c r="A64" s="7" t="s">
        <v>22</v>
      </c>
      <c r="B64" s="8">
        <v>17</v>
      </c>
    </row>
    <row r="65" spans="1:2" ht="22.5">
      <c r="A65" s="57" t="s">
        <v>452</v>
      </c>
      <c r="B65" s="43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36"/>
  <sheetViews>
    <sheetView topLeftCell="A13" zoomScaleNormal="100" workbookViewId="0">
      <selection activeCell="I7" sqref="I7:K7"/>
    </sheetView>
  </sheetViews>
  <sheetFormatPr defaultRowHeight="15"/>
  <cols>
    <col min="1" max="1" width="23.140625" style="136" customWidth="1"/>
    <col min="2" max="16384" width="9.140625" style="136"/>
  </cols>
  <sheetData>
    <row r="1" spans="1:1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8">
      <c r="A2" s="234" t="s">
        <v>744</v>
      </c>
      <c r="B2" s="234"/>
      <c r="C2" s="234"/>
      <c r="D2" s="234"/>
      <c r="E2" s="2"/>
      <c r="F2" s="23"/>
      <c r="G2" s="23"/>
      <c r="H2" s="23"/>
      <c r="I2" s="23"/>
      <c r="J2" s="23"/>
      <c r="K2" s="23"/>
    </row>
    <row r="3" spans="1:11">
      <c r="A3" s="225" t="s">
        <v>725</v>
      </c>
      <c r="B3" s="225" t="s">
        <v>725</v>
      </c>
      <c r="C3" s="225" t="s">
        <v>725</v>
      </c>
      <c r="D3" s="225" t="s">
        <v>725</v>
      </c>
      <c r="E3" s="225" t="s">
        <v>725</v>
      </c>
      <c r="F3" s="23"/>
      <c r="G3" s="23"/>
      <c r="H3" s="23"/>
      <c r="I3" s="23"/>
      <c r="J3" s="23"/>
      <c r="K3" s="23"/>
    </row>
    <row r="4" spans="1:11">
      <c r="A4" s="225" t="s">
        <v>657</v>
      </c>
      <c r="B4" s="225"/>
      <c r="C4" s="225"/>
      <c r="D4" s="225"/>
      <c r="E4" s="225"/>
      <c r="F4" s="23"/>
      <c r="G4" s="14"/>
      <c r="H4" s="14"/>
      <c r="I4" s="14"/>
      <c r="J4" s="14"/>
      <c r="K4" s="14"/>
    </row>
    <row r="5" spans="1:11">
      <c r="A5" s="227" t="s">
        <v>3</v>
      </c>
      <c r="B5" s="227" t="s">
        <v>745</v>
      </c>
      <c r="C5" s="227"/>
      <c r="D5" s="227"/>
      <c r="E5" s="227"/>
      <c r="F5" s="227"/>
      <c r="G5" s="236" t="s">
        <v>746</v>
      </c>
      <c r="H5" s="236"/>
      <c r="I5" s="236"/>
      <c r="J5" s="236"/>
      <c r="K5" s="236" t="s">
        <v>747</v>
      </c>
    </row>
    <row r="6" spans="1:11" ht="22.5">
      <c r="A6" s="227"/>
      <c r="B6" s="186" t="s">
        <v>94</v>
      </c>
      <c r="C6" s="186" t="s">
        <v>748</v>
      </c>
      <c r="D6" s="186" t="s">
        <v>749</v>
      </c>
      <c r="E6" s="186" t="s">
        <v>750</v>
      </c>
      <c r="F6" s="186" t="s">
        <v>751</v>
      </c>
      <c r="G6" s="186" t="s">
        <v>94</v>
      </c>
      <c r="H6" s="186" t="s">
        <v>752</v>
      </c>
      <c r="I6" s="186" t="s">
        <v>753</v>
      </c>
      <c r="J6" s="186" t="s">
        <v>754</v>
      </c>
      <c r="K6" s="236"/>
    </row>
    <row r="7" spans="1:11" ht="39.75" customHeight="1">
      <c r="A7" s="7" t="s">
        <v>755</v>
      </c>
      <c r="B7" s="157">
        <v>43</v>
      </c>
      <c r="C7" s="157">
        <v>36</v>
      </c>
      <c r="D7" s="157">
        <v>1</v>
      </c>
      <c r="E7" s="157">
        <v>6</v>
      </c>
      <c r="F7" s="157"/>
      <c r="G7" s="157">
        <v>28</v>
      </c>
      <c r="H7" s="157"/>
      <c r="I7" s="181">
        <v>7</v>
      </c>
      <c r="J7" s="181">
        <v>21</v>
      </c>
      <c r="K7" s="181">
        <v>71</v>
      </c>
    </row>
    <row r="8" spans="1:11" ht="23.25" customHeight="1">
      <c r="A8" s="7" t="s">
        <v>756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>
      <c r="A9" s="9" t="s">
        <v>757</v>
      </c>
      <c r="B9" s="157">
        <f>B7</f>
        <v>43</v>
      </c>
      <c r="C9" s="157">
        <v>36</v>
      </c>
      <c r="D9" s="157">
        <v>1</v>
      </c>
      <c r="E9" s="157">
        <v>6</v>
      </c>
      <c r="F9" s="157"/>
      <c r="G9" s="157">
        <v>28</v>
      </c>
      <c r="H9" s="157"/>
      <c r="I9" s="181">
        <v>7</v>
      </c>
      <c r="J9" s="181">
        <v>21</v>
      </c>
      <c r="K9" s="181">
        <v>71</v>
      </c>
    </row>
    <row r="10" spans="1:11">
      <c r="A10" s="9" t="s">
        <v>758</v>
      </c>
      <c r="B10" s="157">
        <f>B9</f>
        <v>43</v>
      </c>
      <c r="C10" s="157">
        <v>36</v>
      </c>
      <c r="D10" s="157">
        <v>1</v>
      </c>
      <c r="E10" s="157">
        <v>6</v>
      </c>
      <c r="F10" s="157"/>
      <c r="G10" s="157">
        <v>28</v>
      </c>
      <c r="H10" s="157"/>
      <c r="I10" s="181">
        <v>7</v>
      </c>
      <c r="J10" s="181">
        <v>21</v>
      </c>
      <c r="K10" s="181">
        <v>71</v>
      </c>
    </row>
    <row r="11" spans="1:11">
      <c r="A11" s="9" t="s">
        <v>759</v>
      </c>
      <c r="B11" s="157">
        <f>B9</f>
        <v>43</v>
      </c>
      <c r="C11" s="157">
        <v>36</v>
      </c>
      <c r="D11" s="157">
        <v>1</v>
      </c>
      <c r="E11" s="157">
        <v>6</v>
      </c>
      <c r="F11" s="157"/>
      <c r="G11" s="157">
        <v>28</v>
      </c>
      <c r="H11" s="157"/>
      <c r="I11" s="181">
        <v>7</v>
      </c>
      <c r="J11" s="181">
        <v>21</v>
      </c>
      <c r="K11" s="181">
        <v>71</v>
      </c>
    </row>
    <row r="12" spans="1:11">
      <c r="A12" s="9" t="s">
        <v>760</v>
      </c>
      <c r="B12" s="157">
        <f>B10</f>
        <v>43</v>
      </c>
      <c r="C12" s="157">
        <v>36</v>
      </c>
      <c r="D12" s="157">
        <v>1</v>
      </c>
      <c r="E12" s="157">
        <v>6</v>
      </c>
      <c r="F12" s="157"/>
      <c r="G12" s="157">
        <v>28</v>
      </c>
      <c r="H12" s="157"/>
      <c r="I12" s="181">
        <v>7</v>
      </c>
      <c r="J12" s="181">
        <v>21</v>
      </c>
      <c r="K12" s="181">
        <v>71</v>
      </c>
    </row>
    <row r="13" spans="1:11">
      <c r="A13" s="9" t="s">
        <v>761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1" ht="18.75" customHeight="1">
      <c r="A14" s="9" t="s">
        <v>762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>
      <c r="A15" s="9" t="s">
        <v>763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</row>
    <row r="16" spans="1:11" ht="34.5" customHeight="1">
      <c r="A16" s="7" t="s">
        <v>764</v>
      </c>
      <c r="B16" s="157">
        <f>C16+D16+E16</f>
        <v>267940.61000000004</v>
      </c>
      <c r="C16" s="157">
        <v>257896.91</v>
      </c>
      <c r="D16" s="157">
        <v>7841</v>
      </c>
      <c r="E16" s="157">
        <v>2202.6999999999998</v>
      </c>
      <c r="F16" s="157"/>
      <c r="G16" s="157">
        <f>I16+J16</f>
        <v>13933.4</v>
      </c>
      <c r="H16" s="157"/>
      <c r="I16" s="157">
        <v>3803.4</v>
      </c>
      <c r="J16" s="157">
        <v>10130</v>
      </c>
      <c r="K16" s="157">
        <v>281874.61</v>
      </c>
    </row>
    <row r="17" spans="1:11">
      <c r="A17" s="9" t="s">
        <v>757</v>
      </c>
      <c r="B17" s="157">
        <f>C17+D17+E17</f>
        <v>267940.61000000004</v>
      </c>
      <c r="C17" s="157">
        <v>257896.91</v>
      </c>
      <c r="D17" s="157">
        <v>7841</v>
      </c>
      <c r="E17" s="157">
        <v>2202.6999999999998</v>
      </c>
      <c r="F17" s="157"/>
      <c r="G17" s="157">
        <f>I17+J17</f>
        <v>13933.4</v>
      </c>
      <c r="H17" s="157"/>
      <c r="I17" s="157">
        <v>3803.4</v>
      </c>
      <c r="J17" s="157">
        <v>10130</v>
      </c>
      <c r="K17" s="157">
        <v>281874.61</v>
      </c>
    </row>
    <row r="18" spans="1:11">
      <c r="A18" s="9" t="s">
        <v>758</v>
      </c>
      <c r="B18" s="157">
        <f>C18+D18+E18</f>
        <v>267940.61000000004</v>
      </c>
      <c r="C18" s="157">
        <v>257896.91</v>
      </c>
      <c r="D18" s="157">
        <v>7841</v>
      </c>
      <c r="E18" s="157">
        <v>2202.6999999999998</v>
      </c>
      <c r="F18" s="157"/>
      <c r="G18" s="157">
        <f>I18+J18</f>
        <v>13933.4</v>
      </c>
      <c r="H18" s="157"/>
      <c r="I18" s="157">
        <v>3803.4</v>
      </c>
      <c r="J18" s="157">
        <v>10130</v>
      </c>
      <c r="K18" s="157">
        <v>281874.61</v>
      </c>
    </row>
    <row r="19" spans="1:11">
      <c r="A19" s="9" t="s">
        <v>759</v>
      </c>
      <c r="B19" s="157">
        <f>C19+D19+E19</f>
        <v>267940.61000000004</v>
      </c>
      <c r="C19" s="157">
        <v>257896.91</v>
      </c>
      <c r="D19" s="157">
        <v>7841</v>
      </c>
      <c r="E19" s="157">
        <v>2202.6999999999998</v>
      </c>
      <c r="F19" s="157"/>
      <c r="G19" s="157">
        <f>I19+J19</f>
        <v>13933.4</v>
      </c>
      <c r="H19" s="157"/>
      <c r="I19" s="157">
        <v>3803.4</v>
      </c>
      <c r="J19" s="157">
        <v>10130</v>
      </c>
      <c r="K19" s="157">
        <v>281874.61</v>
      </c>
    </row>
    <row r="20" spans="1:11">
      <c r="A20" s="9" t="s">
        <v>760</v>
      </c>
      <c r="B20" s="157">
        <f>C20+D20+E20</f>
        <v>267940.61000000004</v>
      </c>
      <c r="C20" s="157">
        <v>257896.91</v>
      </c>
      <c r="D20" s="157">
        <v>7841</v>
      </c>
      <c r="E20" s="157">
        <v>2202.6999999999998</v>
      </c>
      <c r="F20" s="157"/>
      <c r="G20" s="157">
        <f>I20+J20</f>
        <v>13933.4</v>
      </c>
      <c r="H20" s="157"/>
      <c r="I20" s="157">
        <v>3803.4</v>
      </c>
      <c r="J20" s="157">
        <v>10130</v>
      </c>
      <c r="K20" s="157">
        <v>281874.61</v>
      </c>
    </row>
    <row r="21" spans="1:11">
      <c r="A21" s="9" t="s">
        <v>761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11" ht="21.75" customHeight="1">
      <c r="A22" s="9" t="s">
        <v>762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1">
      <c r="A23" s="9" t="s">
        <v>763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1" ht="30" customHeight="1">
      <c r="A24" s="7" t="s">
        <v>765</v>
      </c>
      <c r="B24" s="157">
        <v>11436</v>
      </c>
      <c r="C24" s="157">
        <v>11378</v>
      </c>
      <c r="D24" s="157">
        <v>29</v>
      </c>
      <c r="E24" s="157">
        <v>29</v>
      </c>
      <c r="F24" s="157"/>
      <c r="G24" s="157">
        <v>604</v>
      </c>
      <c r="H24" s="157"/>
      <c r="I24" s="157">
        <v>116</v>
      </c>
      <c r="J24" s="157">
        <v>488</v>
      </c>
      <c r="K24" s="157">
        <v>12040</v>
      </c>
    </row>
    <row r="25" spans="1:11">
      <c r="A25" s="7" t="s">
        <v>766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1">
      <c r="A26" s="9" t="s">
        <v>757</v>
      </c>
      <c r="B26" s="157">
        <v>11436</v>
      </c>
      <c r="C26" s="157">
        <v>11378</v>
      </c>
      <c r="D26" s="157">
        <v>29</v>
      </c>
      <c r="E26" s="157">
        <v>29</v>
      </c>
      <c r="F26" s="157"/>
      <c r="G26" s="157">
        <v>604</v>
      </c>
      <c r="H26" s="157"/>
      <c r="I26" s="157">
        <v>116</v>
      </c>
      <c r="J26" s="157">
        <v>488</v>
      </c>
      <c r="K26" s="157">
        <v>12040</v>
      </c>
    </row>
    <row r="27" spans="1:11">
      <c r="A27" s="9" t="s">
        <v>758</v>
      </c>
      <c r="B27" s="157">
        <v>11436</v>
      </c>
      <c r="C27" s="157">
        <v>11378</v>
      </c>
      <c r="D27" s="157">
        <v>29</v>
      </c>
      <c r="E27" s="157">
        <v>29</v>
      </c>
      <c r="F27" s="157"/>
      <c r="G27" s="157">
        <v>604</v>
      </c>
      <c r="H27" s="157"/>
      <c r="I27" s="157">
        <v>116</v>
      </c>
      <c r="J27" s="157">
        <v>488</v>
      </c>
      <c r="K27" s="157">
        <v>12040</v>
      </c>
    </row>
    <row r="28" spans="1:11">
      <c r="A28" s="9" t="s">
        <v>759</v>
      </c>
      <c r="B28" s="157">
        <v>11436</v>
      </c>
      <c r="C28" s="157">
        <v>11378</v>
      </c>
      <c r="D28" s="157">
        <v>29</v>
      </c>
      <c r="E28" s="157">
        <v>29</v>
      </c>
      <c r="F28" s="157"/>
      <c r="G28" s="157">
        <v>604</v>
      </c>
      <c r="H28" s="157"/>
      <c r="I28" s="157">
        <v>116</v>
      </c>
      <c r="J28" s="157">
        <v>488</v>
      </c>
      <c r="K28" s="157">
        <v>12040</v>
      </c>
    </row>
    <row r="29" spans="1:11">
      <c r="A29" s="9" t="s">
        <v>760</v>
      </c>
      <c r="B29" s="157">
        <v>11436</v>
      </c>
      <c r="C29" s="157">
        <v>11378</v>
      </c>
      <c r="D29" s="157">
        <v>29</v>
      </c>
      <c r="E29" s="157">
        <v>29</v>
      </c>
      <c r="F29" s="157"/>
      <c r="G29" s="157">
        <v>604</v>
      </c>
      <c r="H29" s="157"/>
      <c r="I29" s="157">
        <v>116</v>
      </c>
      <c r="J29" s="157">
        <v>488</v>
      </c>
      <c r="K29" s="157">
        <v>12040</v>
      </c>
    </row>
    <row r="30" spans="1:11">
      <c r="A30" s="9" t="s">
        <v>761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1" ht="18" customHeight="1">
      <c r="A31" s="9" t="s">
        <v>762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</row>
    <row r="32" spans="1:11">
      <c r="A32" s="9" t="s">
        <v>763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  <row r="33" spans="1:11" ht="25.5" customHeight="1">
      <c r="A33" s="7" t="s">
        <v>767</v>
      </c>
      <c r="B33" s="157">
        <v>4982</v>
      </c>
      <c r="C33" s="157">
        <v>4873</v>
      </c>
      <c r="D33" s="157">
        <v>83</v>
      </c>
      <c r="E33" s="157">
        <v>26</v>
      </c>
      <c r="F33" s="157"/>
      <c r="G33" s="157">
        <v>324</v>
      </c>
      <c r="H33" s="157"/>
      <c r="I33" s="157">
        <v>84</v>
      </c>
      <c r="J33" s="157">
        <v>240</v>
      </c>
      <c r="K33" s="157">
        <v>5306</v>
      </c>
    </row>
    <row r="34" spans="1:11" ht="26.25" customHeight="1">
      <c r="A34" s="7" t="s">
        <v>768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1">
      <c r="A35" s="9" t="s">
        <v>769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1" ht="13.5" customHeight="1">
      <c r="A36" s="9" t="s">
        <v>770</v>
      </c>
      <c r="B36" s="157">
        <v>4982</v>
      </c>
      <c r="C36" s="157">
        <v>4873</v>
      </c>
      <c r="D36" s="157">
        <v>83</v>
      </c>
      <c r="E36" s="157">
        <v>26</v>
      </c>
      <c r="F36" s="157"/>
      <c r="G36" s="157">
        <v>324</v>
      </c>
      <c r="H36" s="157"/>
      <c r="I36" s="157">
        <v>84</v>
      </c>
      <c r="J36" s="157">
        <v>240</v>
      </c>
      <c r="K36" s="157">
        <v>5306</v>
      </c>
    </row>
  </sheetData>
  <mergeCells count="7">
    <mergeCell ref="K5:K6"/>
    <mergeCell ref="A2:D2"/>
    <mergeCell ref="A3:E3"/>
    <mergeCell ref="A4:E4"/>
    <mergeCell ref="A5:A6"/>
    <mergeCell ref="B5:F5"/>
    <mergeCell ref="G5:J5"/>
  </mergeCells>
  <pageMargins left="0.70866141732283472" right="0.70866141732283472" top="1.1811023622047245" bottom="0.74803149606299213" header="0.31496062992125984" footer="0.31496062992125984"/>
  <pageSetup paperSize="9" scale="7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3"/>
  <sheetViews>
    <sheetView zoomScaleNormal="100" workbookViewId="0">
      <selection activeCell="A5" sqref="A5:A10"/>
    </sheetView>
  </sheetViews>
  <sheetFormatPr defaultRowHeight="15"/>
  <cols>
    <col min="1" max="1" width="14.85546875" customWidth="1"/>
    <col min="2" max="2" width="15.28515625" customWidth="1"/>
    <col min="3" max="3" width="14.140625" customWidth="1"/>
    <col min="4" max="4" width="13.7109375" customWidth="1"/>
  </cols>
  <sheetData>
    <row r="1" spans="1:7" ht="18" customHeight="1">
      <c r="A1" s="226" t="s">
        <v>74</v>
      </c>
      <c r="B1" s="226"/>
      <c r="C1" s="226"/>
      <c r="D1" s="226"/>
      <c r="E1" s="226"/>
      <c r="F1" s="226"/>
      <c r="G1" s="226"/>
    </row>
    <row r="2" spans="1:7">
      <c r="A2" s="21"/>
      <c r="B2" s="225" t="s">
        <v>270</v>
      </c>
      <c r="C2" s="225"/>
      <c r="D2" s="225"/>
      <c r="E2" s="225"/>
      <c r="F2" s="225"/>
      <c r="G2" s="21"/>
    </row>
    <row r="3" spans="1:7">
      <c r="A3" s="24"/>
      <c r="B3" s="235" t="s">
        <v>657</v>
      </c>
      <c r="C3" s="235"/>
      <c r="D3" s="235"/>
      <c r="E3" s="235"/>
      <c r="F3" s="235"/>
      <c r="G3" s="26"/>
    </row>
    <row r="4" spans="1:7" ht="78.75">
      <c r="A4" s="27" t="s">
        <v>61</v>
      </c>
      <c r="B4" s="27" t="s">
        <v>75</v>
      </c>
      <c r="C4" s="27" t="s">
        <v>76</v>
      </c>
      <c r="D4" s="27" t="s">
        <v>77</v>
      </c>
      <c r="E4" s="27" t="s">
        <v>78</v>
      </c>
      <c r="F4" s="27" t="s">
        <v>79</v>
      </c>
      <c r="G4" s="27" t="s">
        <v>80</v>
      </c>
    </row>
    <row r="5" spans="1:7" ht="21">
      <c r="A5" s="208" t="s">
        <v>706</v>
      </c>
      <c r="B5" s="182" t="s">
        <v>707</v>
      </c>
      <c r="C5" s="182" t="s">
        <v>708</v>
      </c>
      <c r="D5" s="182">
        <v>8.9</v>
      </c>
      <c r="E5" s="182"/>
      <c r="F5" s="182">
        <v>42.02</v>
      </c>
      <c r="G5" s="182">
        <v>35</v>
      </c>
    </row>
    <row r="6" spans="1:7" ht="21">
      <c r="A6" s="208" t="s">
        <v>709</v>
      </c>
      <c r="B6" s="182" t="s">
        <v>710</v>
      </c>
      <c r="C6" s="182" t="s">
        <v>711</v>
      </c>
      <c r="D6" s="182">
        <v>8</v>
      </c>
      <c r="E6" s="182"/>
      <c r="F6" s="182">
        <v>26.82</v>
      </c>
      <c r="G6" s="182">
        <v>30</v>
      </c>
    </row>
    <row r="7" spans="1:7" ht="21">
      <c r="A7" s="208" t="s">
        <v>712</v>
      </c>
      <c r="B7" s="182" t="s">
        <v>713</v>
      </c>
      <c r="C7" s="182" t="s">
        <v>714</v>
      </c>
      <c r="D7" s="182">
        <v>1.4</v>
      </c>
      <c r="E7" s="182"/>
      <c r="F7" s="182">
        <v>6.3</v>
      </c>
      <c r="G7" s="182">
        <v>5</v>
      </c>
    </row>
    <row r="8" spans="1:7" ht="21">
      <c r="A8" s="208" t="s">
        <v>715</v>
      </c>
      <c r="B8" s="182" t="s">
        <v>716</v>
      </c>
      <c r="C8" s="182" t="s">
        <v>714</v>
      </c>
      <c r="D8" s="182">
        <v>1.3</v>
      </c>
      <c r="E8" s="182"/>
      <c r="F8" s="182">
        <v>8.76</v>
      </c>
      <c r="G8" s="182">
        <v>5</v>
      </c>
    </row>
    <row r="9" spans="1:7" ht="21">
      <c r="A9" s="208" t="s">
        <v>717</v>
      </c>
      <c r="B9" s="182"/>
      <c r="C9" s="182"/>
      <c r="D9" s="182">
        <v>10</v>
      </c>
      <c r="E9" s="182"/>
      <c r="F9" s="182"/>
      <c r="G9" s="182"/>
    </row>
    <row r="10" spans="1:7" ht="21">
      <c r="A10" s="208" t="s">
        <v>718</v>
      </c>
      <c r="B10" s="182"/>
      <c r="C10" s="182"/>
      <c r="D10" s="182">
        <v>5</v>
      </c>
      <c r="E10" s="182"/>
      <c r="F10" s="182"/>
      <c r="G10" s="182"/>
    </row>
    <row r="11" spans="1:7">
      <c r="A11" s="29"/>
      <c r="B11" s="32"/>
      <c r="C11" s="32"/>
      <c r="D11" s="30"/>
      <c r="E11" s="31"/>
      <c r="F11" s="30"/>
      <c r="G11" s="33"/>
    </row>
    <row r="12" spans="1:7">
      <c r="A12" s="29"/>
      <c r="B12" s="32"/>
      <c r="C12" s="32"/>
      <c r="D12" s="30"/>
      <c r="E12" s="31"/>
      <c r="F12" s="30"/>
      <c r="G12" s="33"/>
    </row>
    <row r="13" spans="1:7">
      <c r="A13" s="29"/>
      <c r="B13" s="32"/>
      <c r="C13" s="32"/>
      <c r="D13" s="30"/>
      <c r="E13" s="31"/>
      <c r="F13" s="30"/>
      <c r="G13" s="33"/>
    </row>
  </sheetData>
  <mergeCells count="3">
    <mergeCell ref="B2:F2"/>
    <mergeCell ref="B3:F3"/>
    <mergeCell ref="A1:G1"/>
  </mergeCells>
  <pageMargins left="1.1811023622047245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"/>
  <sheetViews>
    <sheetView zoomScaleNormal="100" workbookViewId="0">
      <selection activeCell="B4" sqref="B4"/>
    </sheetView>
  </sheetViews>
  <sheetFormatPr defaultRowHeight="15"/>
  <cols>
    <col min="1" max="1" width="15.42578125" customWidth="1"/>
    <col min="7" max="7" width="24.42578125" customWidth="1"/>
  </cols>
  <sheetData>
    <row r="1" spans="1:11" ht="18" customHeight="1">
      <c r="A1" s="226" t="s">
        <v>81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>
      <c r="A2" s="21"/>
      <c r="B2" s="225" t="s">
        <v>270</v>
      </c>
      <c r="C2" s="225"/>
      <c r="D2" s="225"/>
      <c r="E2" s="35"/>
      <c r="F2" s="21"/>
      <c r="G2" s="21"/>
      <c r="H2" s="21"/>
      <c r="I2" s="21"/>
      <c r="J2" s="21"/>
      <c r="K2" s="21"/>
    </row>
    <row r="3" spans="1:11">
      <c r="A3" s="24"/>
      <c r="B3" s="235" t="s">
        <v>657</v>
      </c>
      <c r="C3" s="235"/>
      <c r="D3" s="235"/>
      <c r="E3" s="36"/>
      <c r="F3" s="26"/>
      <c r="G3" s="26"/>
      <c r="H3" s="26"/>
      <c r="I3" s="26"/>
      <c r="J3" s="26"/>
      <c r="K3" s="26"/>
    </row>
    <row r="4" spans="1:11" ht="135">
      <c r="A4" s="27" t="s">
        <v>82</v>
      </c>
      <c r="B4" s="27" t="s">
        <v>83</v>
      </c>
      <c r="C4" s="27" t="s">
        <v>84</v>
      </c>
      <c r="D4" s="27" t="s">
        <v>85</v>
      </c>
      <c r="E4" s="27" t="s">
        <v>86</v>
      </c>
      <c r="F4" s="27" t="s">
        <v>87</v>
      </c>
      <c r="G4" s="27" t="s">
        <v>88</v>
      </c>
      <c r="H4" s="27" t="s">
        <v>89</v>
      </c>
      <c r="I4" s="27" t="s">
        <v>90</v>
      </c>
      <c r="J4" s="27" t="s">
        <v>91</v>
      </c>
      <c r="K4" s="27" t="s">
        <v>92</v>
      </c>
    </row>
    <row r="5" spans="1:11" ht="59.25" customHeight="1">
      <c r="A5" s="209" t="s">
        <v>600</v>
      </c>
      <c r="B5" s="209" t="s">
        <v>604</v>
      </c>
      <c r="C5" s="209" t="s">
        <v>608</v>
      </c>
      <c r="D5" s="209" t="s">
        <v>609</v>
      </c>
      <c r="E5" s="209" t="s">
        <v>610</v>
      </c>
      <c r="F5" s="209">
        <v>99</v>
      </c>
      <c r="G5" s="209" t="s">
        <v>719</v>
      </c>
      <c r="H5" s="209">
        <v>51.6</v>
      </c>
      <c r="I5" s="209">
        <v>13.55</v>
      </c>
      <c r="J5" s="209">
        <v>31.55</v>
      </c>
      <c r="K5" s="209">
        <v>89952</v>
      </c>
    </row>
    <row r="6" spans="1:11" ht="59.25" customHeight="1">
      <c r="A6" s="209" t="s">
        <v>601</v>
      </c>
      <c r="B6" s="209" t="s">
        <v>605</v>
      </c>
      <c r="C6" s="209" t="s">
        <v>608</v>
      </c>
      <c r="D6" s="209" t="s">
        <v>611</v>
      </c>
      <c r="E6" s="209" t="s">
        <v>612</v>
      </c>
      <c r="F6" s="209">
        <v>99</v>
      </c>
      <c r="G6" s="209" t="s">
        <v>720</v>
      </c>
      <c r="H6" s="209">
        <v>120.1</v>
      </c>
      <c r="I6" s="209">
        <v>35</v>
      </c>
      <c r="J6" s="209">
        <v>30.35</v>
      </c>
      <c r="K6" s="209">
        <v>135931</v>
      </c>
    </row>
    <row r="7" spans="1:11" ht="57.75" customHeight="1">
      <c r="A7" s="209" t="s">
        <v>602</v>
      </c>
      <c r="B7" s="209" t="s">
        <v>606</v>
      </c>
      <c r="C7" s="209" t="s">
        <v>608</v>
      </c>
      <c r="D7" s="209" t="s">
        <v>721</v>
      </c>
      <c r="E7" s="209" t="s">
        <v>613</v>
      </c>
      <c r="F7" s="209">
        <v>99</v>
      </c>
      <c r="G7" s="209" t="s">
        <v>722</v>
      </c>
      <c r="H7" s="209">
        <v>27.95</v>
      </c>
      <c r="I7" s="209">
        <v>3.05</v>
      </c>
      <c r="J7" s="209">
        <v>21.11</v>
      </c>
      <c r="K7" s="209">
        <v>20953</v>
      </c>
    </row>
    <row r="8" spans="1:11" ht="48.75" customHeight="1">
      <c r="A8" s="209" t="s">
        <v>603</v>
      </c>
      <c r="B8" s="209" t="s">
        <v>607</v>
      </c>
      <c r="C8" s="209" t="s">
        <v>608</v>
      </c>
      <c r="D8" s="209" t="s">
        <v>614</v>
      </c>
      <c r="E8" s="209" t="s">
        <v>610</v>
      </c>
      <c r="F8" s="209">
        <v>99</v>
      </c>
      <c r="G8" s="209" t="s">
        <v>723</v>
      </c>
      <c r="H8" s="209">
        <v>10.75</v>
      </c>
      <c r="I8" s="209">
        <v>1.89</v>
      </c>
      <c r="J8" s="209">
        <v>9.5399999999999991</v>
      </c>
      <c r="K8" s="209">
        <v>7095.1</v>
      </c>
    </row>
    <row r="9" spans="1:11">
      <c r="A9" s="29"/>
      <c r="B9" s="32"/>
      <c r="C9" s="32"/>
      <c r="D9" s="32"/>
      <c r="E9" s="32"/>
      <c r="F9" s="30"/>
      <c r="G9" s="31"/>
      <c r="H9" s="30"/>
      <c r="I9" s="30"/>
      <c r="J9" s="30"/>
      <c r="K9" s="30"/>
    </row>
    <row r="10" spans="1:11">
      <c r="A10" s="29"/>
      <c r="B10" s="32"/>
      <c r="C10" s="32"/>
      <c r="D10" s="32"/>
      <c r="E10" s="32"/>
      <c r="F10" s="30"/>
      <c r="G10" s="31"/>
      <c r="H10" s="30"/>
      <c r="I10" s="30"/>
      <c r="J10" s="30"/>
      <c r="K10" s="30"/>
    </row>
    <row r="11" spans="1:11">
      <c r="A11" s="29"/>
      <c r="B11" s="32"/>
      <c r="C11" s="32"/>
      <c r="D11" s="32"/>
      <c r="E11" s="32"/>
      <c r="F11" s="30"/>
      <c r="G11" s="31"/>
      <c r="H11" s="30"/>
      <c r="I11" s="30"/>
      <c r="J11" s="30"/>
      <c r="K11" s="30"/>
    </row>
    <row r="12" spans="1:11">
      <c r="A12" s="29"/>
      <c r="B12" s="32"/>
      <c r="C12" s="32"/>
      <c r="D12" s="32"/>
      <c r="E12" s="32"/>
      <c r="F12" s="30"/>
      <c r="G12" s="31"/>
      <c r="H12" s="30"/>
      <c r="I12" s="30"/>
      <c r="J12" s="30"/>
      <c r="K12" s="30"/>
    </row>
    <row r="13" spans="1:11">
      <c r="A13" s="29"/>
      <c r="B13" s="32"/>
      <c r="C13" s="32"/>
      <c r="D13" s="32"/>
      <c r="E13" s="32"/>
      <c r="F13" s="30"/>
      <c r="G13" s="31"/>
      <c r="H13" s="30"/>
      <c r="I13" s="30"/>
      <c r="J13" s="30"/>
      <c r="K13" s="30"/>
    </row>
    <row r="14" spans="1:11">
      <c r="A14" s="29"/>
      <c r="B14" s="32"/>
      <c r="C14" s="32"/>
      <c r="D14" s="32"/>
      <c r="E14" s="32"/>
      <c r="F14" s="30"/>
      <c r="G14" s="31"/>
      <c r="H14" s="30"/>
      <c r="I14" s="30"/>
      <c r="J14" s="30"/>
      <c r="K14" s="30"/>
    </row>
    <row r="15" spans="1:11">
      <c r="A15" s="29"/>
      <c r="B15" s="32"/>
      <c r="C15" s="32"/>
      <c r="D15" s="32"/>
      <c r="E15" s="32"/>
      <c r="F15" s="30"/>
      <c r="G15" s="31"/>
      <c r="H15" s="30"/>
      <c r="I15" s="30"/>
      <c r="J15" s="30"/>
      <c r="K15" s="30"/>
    </row>
  </sheetData>
  <mergeCells count="3">
    <mergeCell ref="B2:D2"/>
    <mergeCell ref="B3:D3"/>
    <mergeCell ref="A1:K1"/>
  </mergeCells>
  <pageMargins left="0.70866141732283472" right="0.70866141732283472" top="1.1811023622047245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W29"/>
  <sheetViews>
    <sheetView zoomScaleNormal="100" workbookViewId="0">
      <selection activeCell="G8" sqref="G8:G9"/>
    </sheetView>
  </sheetViews>
  <sheetFormatPr defaultRowHeight="15"/>
  <cols>
    <col min="1" max="1" width="14" customWidth="1"/>
    <col min="2" max="2" width="11.7109375" customWidth="1"/>
    <col min="10" max="10" width="11" customWidth="1"/>
    <col min="11" max="11" width="10.85546875" customWidth="1"/>
    <col min="22" max="22" width="10.85546875" hidden="1" customWidth="1"/>
    <col min="23" max="23" width="0" hidden="1" customWidth="1"/>
    <col min="24" max="24" width="10.85546875" hidden="1" customWidth="1"/>
    <col min="25" max="25" width="0" hidden="1" customWidth="1"/>
    <col min="26" max="26" width="11.140625" customWidth="1"/>
    <col min="27" max="27" width="11.5703125" customWidth="1"/>
    <col min="28" max="28" width="11.42578125" customWidth="1"/>
    <col min="29" max="29" width="11.28515625" customWidth="1"/>
    <col min="30" max="30" width="9" customWidth="1"/>
    <col min="31" max="31" width="12.140625" customWidth="1"/>
    <col min="32" max="32" width="9.7109375" customWidth="1"/>
    <col min="33" max="33" width="12.140625" customWidth="1"/>
    <col min="34" max="34" width="11" customWidth="1"/>
    <col min="35" max="35" width="12.140625" customWidth="1"/>
    <col min="36" max="36" width="11.28515625" customWidth="1"/>
    <col min="37" max="37" width="12.140625" customWidth="1"/>
    <col min="38" max="38" width="7.7109375" customWidth="1"/>
    <col min="39" max="39" width="10.85546875" customWidth="1"/>
    <col min="40" max="40" width="7.7109375" customWidth="1"/>
    <col min="42" max="42" width="7.7109375" customWidth="1"/>
    <col min="44" max="44" width="7.7109375" customWidth="1"/>
    <col min="46" max="46" width="7.7109375" customWidth="1"/>
    <col min="48" max="48" width="7.7109375" customWidth="1"/>
  </cols>
  <sheetData>
    <row r="1" spans="1:49" ht="18" customHeight="1">
      <c r="A1" s="226" t="s">
        <v>95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74"/>
      <c r="AA1" s="74"/>
      <c r="AB1" s="74"/>
      <c r="AC1" s="74"/>
    </row>
    <row r="2" spans="1:49">
      <c r="A2" s="23"/>
      <c r="B2" s="225" t="s">
        <v>270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49">
      <c r="A3" s="24"/>
      <c r="B3" s="225" t="s">
        <v>657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23"/>
      <c r="AA3" s="23"/>
      <c r="AB3" s="23"/>
      <c r="AC3" s="23"/>
    </row>
    <row r="4" spans="1:49" ht="37.5" customHeight="1">
      <c r="A4" s="245" t="s">
        <v>96</v>
      </c>
      <c r="B4" s="233" t="s">
        <v>97</v>
      </c>
      <c r="C4" s="233" t="s">
        <v>98</v>
      </c>
      <c r="D4" s="231" t="s">
        <v>556</v>
      </c>
      <c r="E4" s="231" t="s">
        <v>557</v>
      </c>
      <c r="F4" s="231" t="s">
        <v>558</v>
      </c>
      <c r="G4" s="227" t="s">
        <v>99</v>
      </c>
      <c r="H4" s="227"/>
      <c r="I4" s="227"/>
      <c r="J4" s="231" t="s">
        <v>559</v>
      </c>
      <c r="K4" s="231" t="s">
        <v>560</v>
      </c>
      <c r="L4" s="236" t="s">
        <v>100</v>
      </c>
      <c r="M4" s="236"/>
      <c r="N4" s="247" t="s">
        <v>462</v>
      </c>
      <c r="O4" s="248"/>
      <c r="P4" s="236" t="s">
        <v>461</v>
      </c>
      <c r="Q4" s="236"/>
      <c r="R4" s="236"/>
      <c r="S4" s="236"/>
      <c r="T4" s="247" t="s">
        <v>463</v>
      </c>
      <c r="U4" s="248"/>
      <c r="V4" s="256" t="s">
        <v>101</v>
      </c>
      <c r="W4" s="257"/>
      <c r="X4" s="260" t="s">
        <v>102</v>
      </c>
      <c r="Y4" s="261"/>
      <c r="Z4" s="264" t="s">
        <v>508</v>
      </c>
      <c r="AA4" s="265"/>
      <c r="AB4" s="249" t="s">
        <v>498</v>
      </c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0"/>
      <c r="AT4" s="249" t="s">
        <v>504</v>
      </c>
      <c r="AU4" s="251"/>
      <c r="AV4" s="251"/>
      <c r="AW4" s="250"/>
    </row>
    <row r="5" spans="1:49" ht="15" customHeight="1">
      <c r="A5" s="245"/>
      <c r="B5" s="246"/>
      <c r="C5" s="246"/>
      <c r="D5" s="231"/>
      <c r="E5" s="231"/>
      <c r="F5" s="231"/>
      <c r="G5" s="233" t="s">
        <v>94</v>
      </c>
      <c r="H5" s="236" t="s">
        <v>103</v>
      </c>
      <c r="I5" s="236"/>
      <c r="J5" s="231"/>
      <c r="K5" s="231"/>
      <c r="L5" s="233" t="s">
        <v>121</v>
      </c>
      <c r="M5" s="233" t="s">
        <v>105</v>
      </c>
      <c r="N5" s="233" t="s">
        <v>121</v>
      </c>
      <c r="O5" s="233" t="s">
        <v>105</v>
      </c>
      <c r="P5" s="236" t="s">
        <v>122</v>
      </c>
      <c r="Q5" s="236"/>
      <c r="R5" s="236" t="s">
        <v>123</v>
      </c>
      <c r="S5" s="236"/>
      <c r="T5" s="233" t="s">
        <v>121</v>
      </c>
      <c r="U5" s="233" t="s">
        <v>105</v>
      </c>
      <c r="V5" s="258"/>
      <c r="W5" s="259"/>
      <c r="X5" s="258"/>
      <c r="Y5" s="259"/>
      <c r="Z5" s="266"/>
      <c r="AA5" s="267"/>
      <c r="AB5" s="264" t="s">
        <v>507</v>
      </c>
      <c r="AC5" s="265"/>
      <c r="AD5" s="249" t="s">
        <v>496</v>
      </c>
      <c r="AE5" s="251"/>
      <c r="AF5" s="251"/>
      <c r="AG5" s="250"/>
      <c r="AH5" s="249" t="s">
        <v>499</v>
      </c>
      <c r="AI5" s="251"/>
      <c r="AJ5" s="251"/>
      <c r="AK5" s="250"/>
      <c r="AL5" s="249" t="s">
        <v>506</v>
      </c>
      <c r="AM5" s="251"/>
      <c r="AN5" s="251"/>
      <c r="AO5" s="250"/>
      <c r="AP5" s="249" t="s">
        <v>502</v>
      </c>
      <c r="AQ5" s="251"/>
      <c r="AR5" s="251"/>
      <c r="AS5" s="250"/>
      <c r="AT5" s="249" t="s">
        <v>490</v>
      </c>
      <c r="AU5" s="250"/>
      <c r="AV5" s="249" t="s">
        <v>491</v>
      </c>
      <c r="AW5" s="250"/>
    </row>
    <row r="6" spans="1:49">
      <c r="A6" s="245"/>
      <c r="B6" s="246"/>
      <c r="C6" s="246"/>
      <c r="D6" s="231"/>
      <c r="E6" s="231"/>
      <c r="F6" s="231"/>
      <c r="G6" s="246"/>
      <c r="H6" s="233" t="s">
        <v>108</v>
      </c>
      <c r="I6" s="233" t="s">
        <v>109</v>
      </c>
      <c r="J6" s="231"/>
      <c r="K6" s="231"/>
      <c r="L6" s="246"/>
      <c r="M6" s="246"/>
      <c r="N6" s="246"/>
      <c r="O6" s="246"/>
      <c r="P6" s="233" t="s">
        <v>121</v>
      </c>
      <c r="Q6" s="233" t="s">
        <v>105</v>
      </c>
      <c r="R6" s="233" t="s">
        <v>110</v>
      </c>
      <c r="S6" s="233" t="s">
        <v>105</v>
      </c>
      <c r="T6" s="246"/>
      <c r="U6" s="246"/>
      <c r="V6" s="262" t="s">
        <v>106</v>
      </c>
      <c r="W6" s="262" t="s">
        <v>107</v>
      </c>
      <c r="X6" s="262" t="s">
        <v>106</v>
      </c>
      <c r="Y6" s="262" t="s">
        <v>107</v>
      </c>
      <c r="Z6" s="268"/>
      <c r="AA6" s="269"/>
      <c r="AB6" s="266"/>
      <c r="AC6" s="267"/>
      <c r="AD6" s="249" t="s">
        <v>497</v>
      </c>
      <c r="AE6" s="250"/>
      <c r="AF6" s="249" t="s">
        <v>491</v>
      </c>
      <c r="AG6" s="250"/>
      <c r="AH6" s="249" t="s">
        <v>497</v>
      </c>
      <c r="AI6" s="250"/>
      <c r="AJ6" s="249" t="s">
        <v>491</v>
      </c>
      <c r="AK6" s="250"/>
      <c r="AL6" s="249" t="s">
        <v>497</v>
      </c>
      <c r="AM6" s="250"/>
      <c r="AN6" s="249" t="s">
        <v>491</v>
      </c>
      <c r="AO6" s="250"/>
      <c r="AP6" s="249" t="s">
        <v>497</v>
      </c>
      <c r="AQ6" s="250"/>
      <c r="AR6" s="249" t="s">
        <v>491</v>
      </c>
      <c r="AS6" s="250"/>
      <c r="AT6" s="252" t="s">
        <v>503</v>
      </c>
      <c r="AU6" s="254" t="s">
        <v>501</v>
      </c>
      <c r="AV6" s="252" t="s">
        <v>503</v>
      </c>
      <c r="AW6" s="254" t="s">
        <v>501</v>
      </c>
    </row>
    <row r="7" spans="1:49" ht="61.5" customHeight="1">
      <c r="A7" s="230"/>
      <c r="B7" s="227"/>
      <c r="C7" s="227"/>
      <c r="D7" s="232"/>
      <c r="E7" s="232"/>
      <c r="F7" s="232"/>
      <c r="G7" s="227"/>
      <c r="H7" s="227"/>
      <c r="I7" s="227"/>
      <c r="J7" s="232"/>
      <c r="K7" s="232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63"/>
      <c r="W7" s="263"/>
      <c r="X7" s="263"/>
      <c r="Y7" s="263"/>
      <c r="Z7" s="120" t="s">
        <v>490</v>
      </c>
      <c r="AA7" s="120" t="s">
        <v>491</v>
      </c>
      <c r="AB7" s="120" t="s">
        <v>490</v>
      </c>
      <c r="AC7" s="120" t="s">
        <v>491</v>
      </c>
      <c r="AD7" s="109" t="s">
        <v>500</v>
      </c>
      <c r="AE7" s="108" t="s">
        <v>501</v>
      </c>
      <c r="AF7" s="109" t="s">
        <v>500</v>
      </c>
      <c r="AG7" s="108" t="s">
        <v>501</v>
      </c>
      <c r="AH7" s="110" t="s">
        <v>505</v>
      </c>
      <c r="AI7" s="108" t="s">
        <v>501</v>
      </c>
      <c r="AJ7" s="110" t="s">
        <v>505</v>
      </c>
      <c r="AK7" s="108" t="s">
        <v>501</v>
      </c>
      <c r="AL7" s="109" t="s">
        <v>503</v>
      </c>
      <c r="AM7" s="108" t="s">
        <v>501</v>
      </c>
      <c r="AN7" s="109" t="s">
        <v>503</v>
      </c>
      <c r="AO7" s="108" t="s">
        <v>501</v>
      </c>
      <c r="AP7" s="109" t="s">
        <v>503</v>
      </c>
      <c r="AQ7" s="108" t="s">
        <v>501</v>
      </c>
      <c r="AR7" s="109" t="s">
        <v>503</v>
      </c>
      <c r="AS7" s="108" t="s">
        <v>501</v>
      </c>
      <c r="AT7" s="253"/>
      <c r="AU7" s="255"/>
      <c r="AV7" s="253"/>
      <c r="AW7" s="255"/>
    </row>
    <row r="8" spans="1:49" ht="204">
      <c r="A8" s="158" t="s">
        <v>787</v>
      </c>
      <c r="B8" s="201" t="s">
        <v>684</v>
      </c>
      <c r="C8" s="159">
        <v>750</v>
      </c>
      <c r="D8" s="159">
        <v>31</v>
      </c>
      <c r="E8" s="159">
        <v>0</v>
      </c>
      <c r="F8" s="159">
        <v>0</v>
      </c>
      <c r="G8" s="159">
        <v>891</v>
      </c>
      <c r="H8" s="159">
        <v>799</v>
      </c>
      <c r="I8" s="159">
        <v>92</v>
      </c>
      <c r="J8" s="159">
        <v>0</v>
      </c>
      <c r="K8" s="159">
        <v>0</v>
      </c>
      <c r="L8" s="159">
        <v>83</v>
      </c>
      <c r="M8" s="159">
        <v>83</v>
      </c>
      <c r="N8" s="159">
        <v>6</v>
      </c>
      <c r="O8" s="159">
        <v>6</v>
      </c>
      <c r="P8" s="159">
        <v>60</v>
      </c>
      <c r="Q8" s="159">
        <v>60</v>
      </c>
      <c r="R8" s="159">
        <v>49</v>
      </c>
      <c r="S8" s="159">
        <v>49</v>
      </c>
      <c r="T8" s="159">
        <v>17</v>
      </c>
      <c r="U8" s="159">
        <v>17</v>
      </c>
      <c r="V8" s="114"/>
      <c r="W8" s="114"/>
      <c r="X8" s="114"/>
      <c r="Y8" s="114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</row>
    <row r="9" spans="1:49" ht="204">
      <c r="A9" s="158" t="s">
        <v>671</v>
      </c>
      <c r="B9" s="201" t="s">
        <v>684</v>
      </c>
      <c r="C9" s="159">
        <v>784</v>
      </c>
      <c r="D9" s="183">
        <v>31</v>
      </c>
      <c r="E9" s="183">
        <v>0</v>
      </c>
      <c r="F9" s="183">
        <v>0</v>
      </c>
      <c r="G9" s="159">
        <v>819</v>
      </c>
      <c r="H9" s="159">
        <v>550</v>
      </c>
      <c r="I9" s="159">
        <v>269</v>
      </c>
      <c r="J9" s="183">
        <v>0</v>
      </c>
      <c r="K9" s="183">
        <v>0</v>
      </c>
      <c r="L9" s="157">
        <f>N9+P9+T9</f>
        <v>110.97</v>
      </c>
      <c r="M9" s="159">
        <f>O9+Q9+U9</f>
        <v>72</v>
      </c>
      <c r="N9" s="181">
        <v>5.75</v>
      </c>
      <c r="O9" s="183">
        <v>6</v>
      </c>
      <c r="P9" s="157">
        <v>80.22</v>
      </c>
      <c r="Q9" s="159">
        <v>49</v>
      </c>
      <c r="R9" s="165">
        <v>69.22</v>
      </c>
      <c r="S9" s="165">
        <v>42</v>
      </c>
      <c r="T9" s="183">
        <v>25</v>
      </c>
      <c r="U9" s="183">
        <v>17</v>
      </c>
      <c r="V9" s="114"/>
      <c r="W9" s="114"/>
      <c r="X9" s="114"/>
      <c r="Y9" s="114"/>
      <c r="Z9" s="181">
        <f>AB9+AU9</f>
        <v>14922537.25</v>
      </c>
      <c r="AA9" s="181">
        <f>AC9+AW9</f>
        <v>12506326.960000001</v>
      </c>
      <c r="AB9" s="181">
        <f>AE9+AI9+AM9+AQ9</f>
        <v>14882041.85</v>
      </c>
      <c r="AC9" s="181">
        <f>AG9+AK9+AO9+AS9</f>
        <v>12465831.560000001</v>
      </c>
      <c r="AD9" s="181">
        <v>347189</v>
      </c>
      <c r="AE9" s="181">
        <v>1928766.17</v>
      </c>
      <c r="AF9" s="181">
        <v>265364</v>
      </c>
      <c r="AG9" s="181">
        <v>1480999.24</v>
      </c>
      <c r="AH9" s="181">
        <v>1175.5899999999999</v>
      </c>
      <c r="AI9" s="181">
        <v>11082920.91</v>
      </c>
      <c r="AJ9" s="181">
        <v>1042.9000000000001</v>
      </c>
      <c r="AK9" s="181">
        <v>9806779.4700000007</v>
      </c>
      <c r="AL9" s="181">
        <v>4350.42</v>
      </c>
      <c r="AM9" s="181">
        <v>1450811.49</v>
      </c>
      <c r="AN9" s="181">
        <v>3457.4</v>
      </c>
      <c r="AO9" s="181">
        <v>842504.58</v>
      </c>
      <c r="AP9" s="181">
        <v>4350.62</v>
      </c>
      <c r="AQ9" s="181">
        <v>419543.28</v>
      </c>
      <c r="AR9" s="181">
        <v>3457.4</v>
      </c>
      <c r="AS9" s="181">
        <v>335548.27</v>
      </c>
      <c r="AT9" s="181">
        <v>50</v>
      </c>
      <c r="AU9" s="181">
        <v>40495.4</v>
      </c>
      <c r="AV9" s="181">
        <v>50</v>
      </c>
      <c r="AW9" s="181">
        <v>40495.4</v>
      </c>
    </row>
    <row r="10" spans="1:49">
      <c r="A10" s="29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0"/>
      <c r="O10" s="33"/>
      <c r="P10" s="30"/>
      <c r="Q10" s="33"/>
      <c r="R10" s="30"/>
      <c r="S10" s="33"/>
      <c r="T10" s="33"/>
      <c r="U10" s="33"/>
      <c r="V10" s="114"/>
      <c r="W10" s="114"/>
      <c r="X10" s="114"/>
      <c r="Y10" s="114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</row>
    <row r="11" spans="1:49">
      <c r="A11" s="29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0"/>
      <c r="O11" s="33"/>
      <c r="P11" s="30"/>
      <c r="Q11" s="33"/>
      <c r="R11" s="30"/>
      <c r="S11" s="33"/>
      <c r="T11" s="33"/>
      <c r="U11" s="33"/>
      <c r="V11" s="114"/>
      <c r="W11" s="114"/>
      <c r="X11" s="114"/>
      <c r="Y11" s="114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</row>
    <row r="12" spans="1:49">
      <c r="A12" s="29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0"/>
      <c r="O12" s="33"/>
      <c r="P12" s="30"/>
      <c r="Q12" s="33"/>
      <c r="R12" s="30"/>
      <c r="S12" s="33"/>
      <c r="T12" s="33"/>
      <c r="U12" s="33"/>
      <c r="V12" s="114"/>
      <c r="W12" s="114"/>
      <c r="X12" s="114"/>
      <c r="Y12" s="114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>
      <c r="A13" s="29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0"/>
      <c r="O13" s="33"/>
      <c r="P13" s="30"/>
      <c r="Q13" s="33"/>
      <c r="R13" s="30"/>
      <c r="S13" s="33"/>
      <c r="T13" s="33"/>
      <c r="U13" s="33"/>
      <c r="V13" s="114"/>
      <c r="W13" s="114"/>
      <c r="X13" s="114"/>
      <c r="Y13" s="114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>
      <c r="A14" s="29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0"/>
      <c r="O14" s="33"/>
      <c r="P14" s="30"/>
      <c r="Q14" s="33"/>
      <c r="R14" s="30"/>
      <c r="S14" s="33"/>
      <c r="T14" s="33"/>
      <c r="U14" s="33"/>
      <c r="V14" s="114"/>
      <c r="W14" s="114"/>
      <c r="X14" s="114"/>
      <c r="Y14" s="114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>
      <c r="A15" s="29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0"/>
      <c r="O15" s="33"/>
      <c r="P15" s="30"/>
      <c r="Q15" s="33"/>
      <c r="R15" s="30"/>
      <c r="S15" s="33"/>
      <c r="T15" s="33"/>
      <c r="U15" s="33"/>
      <c r="V15" s="114"/>
      <c r="W15" s="114"/>
      <c r="X15" s="114"/>
      <c r="Y15" s="114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>
      <c r="A16" s="29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0"/>
      <c r="O16" s="33"/>
      <c r="P16" s="30"/>
      <c r="Q16" s="33"/>
      <c r="R16" s="30"/>
      <c r="S16" s="33"/>
      <c r="T16" s="33"/>
      <c r="U16" s="33"/>
      <c r="V16" s="114"/>
      <c r="W16" s="114"/>
      <c r="X16" s="114"/>
      <c r="Y16" s="114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>
      <c r="A17" s="29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0"/>
      <c r="O17" s="33"/>
      <c r="P17" s="30"/>
      <c r="Q17" s="33"/>
      <c r="R17" s="30"/>
      <c r="S17" s="33"/>
      <c r="T17" s="33"/>
      <c r="U17" s="33"/>
      <c r="V17" s="114"/>
      <c r="W17" s="114"/>
      <c r="X17" s="114"/>
      <c r="Y17" s="114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>
      <c r="A18" s="29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0"/>
      <c r="O18" s="33"/>
      <c r="P18" s="30"/>
      <c r="Q18" s="33"/>
      <c r="R18" s="30"/>
      <c r="S18" s="33"/>
      <c r="T18" s="33"/>
      <c r="U18" s="33"/>
      <c r="V18" s="114"/>
      <c r="W18" s="114"/>
      <c r="X18" s="114"/>
      <c r="Y18" s="114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>
      <c r="A19" s="29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0"/>
      <c r="O19" s="33"/>
      <c r="P19" s="30"/>
      <c r="Q19" s="33"/>
      <c r="R19" s="30"/>
      <c r="S19" s="33"/>
      <c r="T19" s="33"/>
      <c r="U19" s="33"/>
      <c r="V19" s="114"/>
      <c r="W19" s="114"/>
      <c r="X19" s="114"/>
      <c r="Y19" s="114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0"/>
      <c r="O20" s="33"/>
      <c r="P20" s="30"/>
      <c r="Q20" s="33"/>
      <c r="R20" s="30"/>
      <c r="S20" s="33"/>
      <c r="T20" s="33"/>
      <c r="U20" s="33"/>
      <c r="V20" s="114"/>
      <c r="W20" s="114"/>
      <c r="X20" s="114"/>
      <c r="Y20" s="114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0"/>
      <c r="O21" s="33"/>
      <c r="P21" s="30"/>
      <c r="Q21" s="33"/>
      <c r="R21" s="30"/>
      <c r="S21" s="33"/>
      <c r="T21" s="33"/>
      <c r="U21" s="33"/>
      <c r="V21" s="114"/>
      <c r="W21" s="114"/>
      <c r="X21" s="114"/>
      <c r="Y21" s="114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>
      <c r="A22" s="29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0"/>
      <c r="O22" s="33"/>
      <c r="P22" s="30"/>
      <c r="Q22" s="33"/>
      <c r="R22" s="30"/>
      <c r="S22" s="33"/>
      <c r="T22" s="33"/>
      <c r="U22" s="33"/>
      <c r="V22" s="114"/>
      <c r="W22" s="114"/>
      <c r="X22" s="114"/>
      <c r="Y22" s="114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>
      <c r="A23" s="29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0"/>
      <c r="O23" s="33"/>
      <c r="P23" s="30"/>
      <c r="Q23" s="33"/>
      <c r="R23" s="30"/>
      <c r="S23" s="33"/>
      <c r="T23" s="33"/>
      <c r="U23" s="33"/>
      <c r="V23" s="114"/>
      <c r="W23" s="114"/>
      <c r="X23" s="114"/>
      <c r="Y23" s="114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>
      <c r="A24" s="29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0"/>
      <c r="O24" s="33"/>
      <c r="P24" s="30"/>
      <c r="Q24" s="33"/>
      <c r="R24" s="30"/>
      <c r="S24" s="33"/>
      <c r="T24" s="33"/>
      <c r="U24" s="33"/>
      <c r="V24" s="114"/>
      <c r="W24" s="114"/>
      <c r="X24" s="114"/>
      <c r="Y24" s="114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>
      <c r="A25" s="29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0"/>
      <c r="O25" s="33"/>
      <c r="P25" s="30"/>
      <c r="Q25" s="33"/>
      <c r="R25" s="30"/>
      <c r="S25" s="33"/>
      <c r="T25" s="33"/>
      <c r="U25" s="33"/>
      <c r="V25" s="114"/>
      <c r="W25" s="114"/>
      <c r="X25" s="114"/>
      <c r="Y25" s="11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>
      <c r="A26" s="29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0"/>
      <c r="O26" s="33"/>
      <c r="P26" s="30"/>
      <c r="Q26" s="33"/>
      <c r="R26" s="30"/>
      <c r="S26" s="33"/>
      <c r="T26" s="33"/>
      <c r="U26" s="33"/>
      <c r="V26" s="114"/>
      <c r="W26" s="114"/>
      <c r="X26" s="114"/>
      <c r="Y26" s="114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>
      <c r="A27" s="29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0"/>
      <c r="O27" s="33"/>
      <c r="P27" s="30"/>
      <c r="Q27" s="33"/>
      <c r="R27" s="30"/>
      <c r="S27" s="33"/>
      <c r="T27" s="33"/>
      <c r="U27" s="33"/>
      <c r="V27" s="114"/>
      <c r="W27" s="114"/>
      <c r="X27" s="114"/>
      <c r="Y27" s="11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>
      <c r="A28" s="29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0"/>
      <c r="O28" s="33"/>
      <c r="P28" s="30"/>
      <c r="Q28" s="33"/>
      <c r="R28" s="30"/>
      <c r="S28" s="33"/>
      <c r="T28" s="33"/>
      <c r="U28" s="33"/>
      <c r="V28" s="114"/>
      <c r="W28" s="114"/>
      <c r="X28" s="114"/>
      <c r="Y28" s="11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>
      <c r="A29" s="29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0"/>
      <c r="O29" s="33"/>
      <c r="P29" s="30"/>
      <c r="Q29" s="33"/>
      <c r="R29" s="30"/>
      <c r="S29" s="33"/>
      <c r="T29" s="33"/>
      <c r="U29" s="33"/>
      <c r="V29" s="114"/>
      <c r="W29" s="114"/>
      <c r="X29" s="114"/>
      <c r="Y29" s="114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</sheetData>
  <mergeCells count="60">
    <mergeCell ref="AB4:AS4"/>
    <mergeCell ref="V4:W5"/>
    <mergeCell ref="X4:Y5"/>
    <mergeCell ref="V6:V7"/>
    <mergeCell ref="W6:W7"/>
    <mergeCell ref="X6:X7"/>
    <mergeCell ref="Y6:Y7"/>
    <mergeCell ref="AB5:AC6"/>
    <mergeCell ref="Z4:AA6"/>
    <mergeCell ref="AL5:AO5"/>
    <mergeCell ref="AL6:AM6"/>
    <mergeCell ref="AN6:AO6"/>
    <mergeCell ref="AP5:AS5"/>
    <mergeCell ref="AP6:AQ6"/>
    <mergeCell ref="AR6:AS6"/>
    <mergeCell ref="AD6:AE6"/>
    <mergeCell ref="AT5:AU5"/>
    <mergeCell ref="AV5:AW5"/>
    <mergeCell ref="AT4:AW4"/>
    <mergeCell ref="AT6:AT7"/>
    <mergeCell ref="AU6:AU7"/>
    <mergeCell ref="AV6:AV7"/>
    <mergeCell ref="AW6:AW7"/>
    <mergeCell ref="AF6:AG6"/>
    <mergeCell ref="AD5:AG5"/>
    <mergeCell ref="AH5:AK5"/>
    <mergeCell ref="AH6:AI6"/>
    <mergeCell ref="AJ6:AK6"/>
    <mergeCell ref="G5:G7"/>
    <mergeCell ref="H6:H7"/>
    <mergeCell ref="I6:I7"/>
    <mergeCell ref="D4:D7"/>
    <mergeCell ref="T4:U4"/>
    <mergeCell ref="N4:O4"/>
    <mergeCell ref="L5:L7"/>
    <mergeCell ref="M5:M7"/>
    <mergeCell ref="N5:N7"/>
    <mergeCell ref="O5:O7"/>
    <mergeCell ref="P6:P7"/>
    <mergeCell ref="Q6:Q7"/>
    <mergeCell ref="R6:R7"/>
    <mergeCell ref="S6:S7"/>
    <mergeCell ref="T5:T7"/>
    <mergeCell ref="U5:U7"/>
    <mergeCell ref="E4:E7"/>
    <mergeCell ref="F4:F7"/>
    <mergeCell ref="J4:J7"/>
    <mergeCell ref="K4:K7"/>
    <mergeCell ref="A1:Y1"/>
    <mergeCell ref="P4:S4"/>
    <mergeCell ref="H5:I5"/>
    <mergeCell ref="P5:Q5"/>
    <mergeCell ref="R5:S5"/>
    <mergeCell ref="B2:N2"/>
    <mergeCell ref="B3:N3"/>
    <mergeCell ref="G4:I4"/>
    <mergeCell ref="L4:M4"/>
    <mergeCell ref="A4:A7"/>
    <mergeCell ref="B4:B7"/>
    <mergeCell ref="C4:C7"/>
  </mergeCells>
  <pageMargins left="0.70866141732283472" right="0.70866141732283472" top="1.1811023622047245" bottom="0.74803149606299213" header="0.31496062992125984" footer="0.31496062992125984"/>
  <pageSetup paperSize="9" scale="2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3"/>
  <sheetViews>
    <sheetView zoomScaleNormal="100" workbookViewId="0">
      <selection activeCell="B4" sqref="B4:B6"/>
    </sheetView>
  </sheetViews>
  <sheetFormatPr defaultRowHeight="15"/>
  <cols>
    <col min="1" max="1" width="18" customWidth="1"/>
    <col min="2" max="2" width="26.28515625" customWidth="1"/>
    <col min="3" max="8" width="13" customWidth="1"/>
    <col min="9" max="10" width="15.85546875" customWidth="1"/>
  </cols>
  <sheetData>
    <row r="1" spans="1:15" ht="18" customHeight="1">
      <c r="A1" s="226" t="s">
        <v>111</v>
      </c>
      <c r="B1" s="226"/>
      <c r="C1" s="226"/>
      <c r="D1" s="226"/>
      <c r="E1" s="226"/>
      <c r="F1" s="226"/>
      <c r="G1" s="226"/>
      <c r="H1" s="226"/>
    </row>
    <row r="2" spans="1:15">
      <c r="A2" s="23"/>
      <c r="B2" s="225" t="s">
        <v>270</v>
      </c>
      <c r="C2" s="225"/>
      <c r="D2" s="225"/>
      <c r="E2" s="225"/>
      <c r="F2" s="35"/>
      <c r="G2" s="35"/>
      <c r="H2" s="35"/>
    </row>
    <row r="3" spans="1:15">
      <c r="A3" s="24"/>
      <c r="B3" s="235" t="s">
        <v>657</v>
      </c>
      <c r="C3" s="235"/>
      <c r="D3" s="235"/>
      <c r="E3" s="235"/>
      <c r="F3" s="36"/>
      <c r="G3" s="36"/>
      <c r="H3" s="36"/>
    </row>
    <row r="4" spans="1:15" ht="15" customHeight="1">
      <c r="A4" s="246" t="s">
        <v>112</v>
      </c>
      <c r="B4" s="272" t="s">
        <v>562</v>
      </c>
      <c r="C4" s="271" t="s">
        <v>561</v>
      </c>
      <c r="D4" s="271"/>
      <c r="E4" s="271"/>
      <c r="F4" s="271"/>
      <c r="G4" s="271"/>
      <c r="H4" s="271"/>
      <c r="I4" s="274" t="s">
        <v>562</v>
      </c>
      <c r="J4" s="275"/>
      <c r="K4" s="270" t="s">
        <v>565</v>
      </c>
      <c r="L4" s="270"/>
      <c r="M4" s="270"/>
      <c r="N4" s="270" t="s">
        <v>567</v>
      </c>
      <c r="O4" s="270"/>
    </row>
    <row r="5" spans="1:15">
      <c r="A5" s="246"/>
      <c r="B5" s="272"/>
      <c r="C5" s="273" t="s">
        <v>113</v>
      </c>
      <c r="D5" s="273" t="s">
        <v>114</v>
      </c>
      <c r="E5" s="273" t="s">
        <v>115</v>
      </c>
      <c r="F5" s="273" t="s">
        <v>116</v>
      </c>
      <c r="G5" s="273" t="s">
        <v>117</v>
      </c>
      <c r="H5" s="273" t="s">
        <v>118</v>
      </c>
      <c r="I5" s="276"/>
      <c r="J5" s="277"/>
      <c r="K5" s="270"/>
      <c r="L5" s="270"/>
      <c r="M5" s="270"/>
      <c r="N5" s="270"/>
      <c r="O5" s="270"/>
    </row>
    <row r="6" spans="1:15" ht="45">
      <c r="A6" s="227"/>
      <c r="B6" s="272"/>
      <c r="C6" s="273"/>
      <c r="D6" s="273"/>
      <c r="E6" s="273"/>
      <c r="F6" s="273"/>
      <c r="G6" s="273"/>
      <c r="H6" s="273"/>
      <c r="I6" s="140" t="s">
        <v>563</v>
      </c>
      <c r="J6" s="140" t="s">
        <v>564</v>
      </c>
      <c r="K6" s="140" t="s">
        <v>94</v>
      </c>
      <c r="L6" s="140" t="s">
        <v>566</v>
      </c>
      <c r="M6" s="140" t="s">
        <v>464</v>
      </c>
      <c r="N6" s="140" t="s">
        <v>566</v>
      </c>
      <c r="O6" s="140" t="s">
        <v>464</v>
      </c>
    </row>
    <row r="7" spans="1:15" ht="33.75">
      <c r="A7" s="156" t="s">
        <v>685</v>
      </c>
      <c r="B7" s="202" t="s">
        <v>686</v>
      </c>
      <c r="C7" s="166" t="s">
        <v>687</v>
      </c>
      <c r="D7" s="166" t="s">
        <v>688</v>
      </c>
      <c r="E7" s="166"/>
      <c r="F7" s="166"/>
      <c r="G7" s="166"/>
      <c r="H7" s="166" t="s">
        <v>689</v>
      </c>
      <c r="I7" s="203" t="s">
        <v>690</v>
      </c>
      <c r="J7" s="203" t="s">
        <v>691</v>
      </c>
      <c r="K7" s="183" t="s">
        <v>691</v>
      </c>
      <c r="L7" s="183"/>
      <c r="M7" s="183"/>
      <c r="N7" s="183"/>
      <c r="O7" s="183"/>
    </row>
    <row r="8" spans="1:15" ht="33.75">
      <c r="A8" s="156" t="s">
        <v>685</v>
      </c>
      <c r="B8" s="202" t="s">
        <v>692</v>
      </c>
      <c r="C8" s="166"/>
      <c r="D8" s="166" t="s">
        <v>693</v>
      </c>
      <c r="E8" s="166" t="s">
        <v>694</v>
      </c>
      <c r="F8" s="166" t="s">
        <v>695</v>
      </c>
      <c r="G8" s="166" t="s">
        <v>693</v>
      </c>
      <c r="H8" s="166"/>
      <c r="I8" s="203" t="s">
        <v>696</v>
      </c>
      <c r="J8" s="203" t="s">
        <v>696</v>
      </c>
      <c r="K8" s="183" t="s">
        <v>696</v>
      </c>
      <c r="L8" s="183" t="s">
        <v>697</v>
      </c>
      <c r="M8" s="183" t="s">
        <v>696</v>
      </c>
      <c r="N8" s="183" t="s">
        <v>698</v>
      </c>
      <c r="O8" s="183" t="s">
        <v>699</v>
      </c>
    </row>
    <row r="9" spans="1:15">
      <c r="A9" s="156" t="s">
        <v>700</v>
      </c>
      <c r="B9" s="166">
        <v>90</v>
      </c>
      <c r="C9" s="166">
        <v>29</v>
      </c>
      <c r="D9" s="166">
        <v>2</v>
      </c>
      <c r="E9" s="166">
        <v>24</v>
      </c>
      <c r="F9" s="166">
        <v>0</v>
      </c>
      <c r="G9" s="166">
        <v>0</v>
      </c>
      <c r="H9" s="166">
        <v>34</v>
      </c>
      <c r="I9" s="183">
        <v>32</v>
      </c>
      <c r="J9" s="183">
        <v>32</v>
      </c>
      <c r="K9" s="183">
        <v>28</v>
      </c>
      <c r="L9" s="183">
        <v>12</v>
      </c>
      <c r="M9" s="183">
        <v>28</v>
      </c>
      <c r="N9" s="183" t="s">
        <v>701</v>
      </c>
      <c r="O9" s="183" t="s">
        <v>701</v>
      </c>
    </row>
    <row r="10" spans="1:15">
      <c r="A10" s="29"/>
      <c r="B10" s="33"/>
      <c r="C10" s="33"/>
      <c r="D10" s="33"/>
      <c r="E10" s="33"/>
      <c r="F10" s="33"/>
      <c r="G10" s="33"/>
      <c r="H10" s="33"/>
      <c r="I10" s="139"/>
      <c r="J10" s="139"/>
      <c r="K10" s="139"/>
      <c r="L10" s="139"/>
      <c r="M10" s="139"/>
      <c r="N10" s="139"/>
      <c r="O10" s="139"/>
    </row>
    <row r="11" spans="1:15">
      <c r="A11" s="29"/>
      <c r="B11" s="33"/>
      <c r="C11" s="33"/>
      <c r="D11" s="33"/>
      <c r="E11" s="33"/>
      <c r="F11" s="33"/>
      <c r="G11" s="33"/>
      <c r="H11" s="33"/>
      <c r="I11" s="139"/>
      <c r="J11" s="139"/>
      <c r="K11" s="139"/>
      <c r="L11" s="139"/>
      <c r="M11" s="139"/>
      <c r="N11" s="139"/>
      <c r="O11" s="139"/>
    </row>
    <row r="12" spans="1:15">
      <c r="A12" s="29"/>
      <c r="B12" s="33"/>
      <c r="C12" s="33"/>
      <c r="D12" s="33"/>
      <c r="E12" s="33"/>
      <c r="F12" s="33"/>
      <c r="G12" s="33"/>
      <c r="H12" s="33"/>
      <c r="I12" s="139"/>
      <c r="J12" s="139"/>
      <c r="K12" s="139"/>
      <c r="L12" s="139"/>
      <c r="M12" s="139"/>
      <c r="N12" s="139"/>
      <c r="O12" s="139"/>
    </row>
    <row r="13" spans="1:15">
      <c r="A13" s="29"/>
      <c r="B13" s="33"/>
      <c r="C13" s="33"/>
      <c r="D13" s="33"/>
      <c r="E13" s="33"/>
      <c r="F13" s="33"/>
      <c r="G13" s="33"/>
      <c r="H13" s="33"/>
      <c r="I13" s="139"/>
      <c r="J13" s="139"/>
      <c r="K13" s="139"/>
      <c r="L13" s="139"/>
      <c r="M13" s="139"/>
      <c r="N13" s="139"/>
      <c r="O13" s="139"/>
    </row>
    <row r="14" spans="1:15">
      <c r="A14" s="29"/>
      <c r="B14" s="33"/>
      <c r="C14" s="33"/>
      <c r="D14" s="33"/>
      <c r="E14" s="33"/>
      <c r="F14" s="33"/>
      <c r="G14" s="33"/>
      <c r="H14" s="33"/>
      <c r="I14" s="139"/>
      <c r="J14" s="139"/>
      <c r="K14" s="139"/>
      <c r="L14" s="139"/>
      <c r="M14" s="139"/>
      <c r="N14" s="139"/>
      <c r="O14" s="139"/>
    </row>
    <row r="15" spans="1:15">
      <c r="A15" s="29"/>
      <c r="B15" s="33"/>
      <c r="C15" s="33"/>
      <c r="D15" s="33"/>
      <c r="E15" s="33"/>
      <c r="F15" s="33"/>
      <c r="G15" s="33"/>
      <c r="H15" s="33"/>
      <c r="I15" s="139"/>
      <c r="J15" s="139"/>
      <c r="K15" s="139"/>
      <c r="L15" s="139"/>
      <c r="M15" s="139"/>
      <c r="N15" s="139"/>
      <c r="O15" s="139"/>
    </row>
    <row r="16" spans="1:15">
      <c r="A16" s="29"/>
      <c r="B16" s="33"/>
      <c r="C16" s="33"/>
      <c r="D16" s="33"/>
      <c r="E16" s="33"/>
      <c r="F16" s="33"/>
      <c r="G16" s="33"/>
      <c r="H16" s="33"/>
      <c r="I16" s="139"/>
      <c r="J16" s="139"/>
      <c r="K16" s="139"/>
      <c r="L16" s="139"/>
      <c r="M16" s="139"/>
      <c r="N16" s="139"/>
      <c r="O16" s="139"/>
    </row>
    <row r="17" spans="1:15">
      <c r="A17" s="29"/>
      <c r="B17" s="33"/>
      <c r="C17" s="33"/>
      <c r="D17" s="33"/>
      <c r="E17" s="33"/>
      <c r="F17" s="33"/>
      <c r="G17" s="33"/>
      <c r="H17" s="33"/>
      <c r="I17" s="139"/>
      <c r="J17" s="139"/>
      <c r="K17" s="139"/>
      <c r="L17" s="139"/>
      <c r="M17" s="139"/>
      <c r="N17" s="139"/>
      <c r="O17" s="139"/>
    </row>
    <row r="18" spans="1:15">
      <c r="A18" s="29"/>
      <c r="B18" s="33"/>
      <c r="C18" s="33"/>
      <c r="D18" s="33"/>
      <c r="E18" s="33"/>
      <c r="F18" s="33"/>
      <c r="G18" s="33"/>
      <c r="H18" s="33"/>
      <c r="I18" s="139"/>
      <c r="J18" s="139"/>
      <c r="K18" s="139"/>
      <c r="L18" s="139"/>
      <c r="M18" s="139"/>
      <c r="N18" s="139"/>
      <c r="O18" s="139"/>
    </row>
    <row r="19" spans="1:15">
      <c r="A19" s="29"/>
      <c r="B19" s="33"/>
      <c r="C19" s="33"/>
      <c r="D19" s="33"/>
      <c r="E19" s="33"/>
      <c r="F19" s="33"/>
      <c r="G19" s="33"/>
      <c r="H19" s="33"/>
      <c r="I19" s="139"/>
      <c r="J19" s="139"/>
      <c r="K19" s="139"/>
      <c r="L19" s="139"/>
      <c r="M19" s="139"/>
      <c r="N19" s="139"/>
      <c r="O19" s="139"/>
    </row>
    <row r="20" spans="1:15">
      <c r="A20" s="29"/>
      <c r="B20" s="33"/>
      <c r="C20" s="33"/>
      <c r="D20" s="33"/>
      <c r="E20" s="33"/>
      <c r="F20" s="33"/>
      <c r="G20" s="33"/>
      <c r="H20" s="33"/>
      <c r="I20" s="139"/>
      <c r="J20" s="139"/>
      <c r="K20" s="139"/>
      <c r="L20" s="139"/>
      <c r="M20" s="139"/>
      <c r="N20" s="139"/>
      <c r="O20" s="139"/>
    </row>
    <row r="21" spans="1:15">
      <c r="A21" s="29"/>
      <c r="B21" s="33"/>
      <c r="C21" s="33"/>
      <c r="D21" s="33"/>
      <c r="E21" s="33"/>
      <c r="F21" s="33"/>
      <c r="G21" s="33"/>
      <c r="H21" s="33"/>
      <c r="I21" s="139"/>
      <c r="J21" s="139"/>
      <c r="K21" s="139"/>
      <c r="L21" s="139"/>
      <c r="M21" s="139"/>
      <c r="N21" s="139"/>
      <c r="O21" s="139"/>
    </row>
    <row r="22" spans="1:15">
      <c r="A22" s="29"/>
      <c r="B22" s="33"/>
      <c r="C22" s="33"/>
      <c r="D22" s="33"/>
      <c r="E22" s="33"/>
      <c r="F22" s="33"/>
      <c r="G22" s="33"/>
      <c r="H22" s="33"/>
      <c r="I22" s="139"/>
      <c r="J22" s="139"/>
      <c r="K22" s="139"/>
      <c r="L22" s="139"/>
      <c r="M22" s="139"/>
      <c r="N22" s="139"/>
      <c r="O22" s="139"/>
    </row>
    <row r="23" spans="1:15">
      <c r="A23" s="29"/>
      <c r="B23" s="33"/>
      <c r="C23" s="33"/>
      <c r="D23" s="33"/>
      <c r="E23" s="33"/>
      <c r="F23" s="33"/>
      <c r="G23" s="33"/>
      <c r="H23" s="33"/>
      <c r="I23" s="139"/>
      <c r="J23" s="139"/>
      <c r="K23" s="139"/>
      <c r="L23" s="139"/>
      <c r="M23" s="139"/>
      <c r="N23" s="139"/>
      <c r="O23" s="139"/>
    </row>
  </sheetData>
  <mergeCells count="15">
    <mergeCell ref="A1:H1"/>
    <mergeCell ref="B2:E2"/>
    <mergeCell ref="B3:E3"/>
    <mergeCell ref="N4:O5"/>
    <mergeCell ref="K4:M5"/>
    <mergeCell ref="A4:A6"/>
    <mergeCell ref="C4:H4"/>
    <mergeCell ref="B4:B6"/>
    <mergeCell ref="C5:C6"/>
    <mergeCell ref="D5:D6"/>
    <mergeCell ref="E5:E6"/>
    <mergeCell ref="F5:F6"/>
    <mergeCell ref="G5:G6"/>
    <mergeCell ref="H5:H6"/>
    <mergeCell ref="I4:J5"/>
  </mergeCells>
  <pageMargins left="0.70866141732283472" right="0.70866141732283472" top="1.1811023622047245" bottom="0.74803149606299213" header="0.31496062992125984" footer="0.31496062992125984"/>
  <pageSetup paperSize="9" scale="6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U22"/>
  <sheetViews>
    <sheetView zoomScaleNormal="100" workbookViewId="0">
      <selection activeCell="Z4" sqref="Z4:AQ4"/>
    </sheetView>
  </sheetViews>
  <sheetFormatPr defaultRowHeight="15"/>
  <cols>
    <col min="1" max="2" width="25.42578125" customWidth="1"/>
    <col min="7" max="7" width="10.5703125" customWidth="1"/>
    <col min="8" max="12" width="15.140625" customWidth="1"/>
    <col min="13" max="16" width="9.85546875" customWidth="1"/>
    <col min="17" max="17" width="14.7109375" customWidth="1"/>
    <col min="18" max="18" width="15.85546875" customWidth="1"/>
    <col min="19" max="23" width="0" hidden="1" customWidth="1"/>
    <col min="24" max="24" width="10.7109375" customWidth="1"/>
    <col min="26" max="26" width="10.7109375" customWidth="1"/>
  </cols>
  <sheetData>
    <row r="1" spans="1:47" ht="18">
      <c r="A1" s="20"/>
      <c r="B1" s="20"/>
      <c r="C1" s="21"/>
      <c r="D1" s="234" t="s">
        <v>60</v>
      </c>
      <c r="E1" s="234"/>
      <c r="F1" s="234"/>
      <c r="G1" s="234"/>
      <c r="H1" s="234"/>
      <c r="I1" s="46"/>
      <c r="J1" s="46"/>
      <c r="K1" s="46"/>
      <c r="L1" s="46"/>
      <c r="M1" s="75"/>
      <c r="N1" s="75"/>
      <c r="O1" s="75"/>
      <c r="P1" s="75"/>
      <c r="Q1" s="46"/>
      <c r="R1" s="46"/>
      <c r="S1" s="21"/>
      <c r="T1" s="21"/>
      <c r="U1" s="21"/>
      <c r="V1" s="21"/>
      <c r="W1" s="21"/>
    </row>
    <row r="2" spans="1:47">
      <c r="A2" s="21"/>
      <c r="B2" s="21"/>
      <c r="C2" s="21"/>
      <c r="D2" s="225" t="s">
        <v>270</v>
      </c>
      <c r="E2" s="225" t="s">
        <v>1</v>
      </c>
      <c r="F2" s="225"/>
      <c r="G2" s="13"/>
      <c r="H2" s="13"/>
      <c r="I2" s="45"/>
      <c r="J2" s="45"/>
      <c r="K2" s="45"/>
      <c r="L2" s="45"/>
      <c r="M2" s="73"/>
      <c r="N2" s="73"/>
      <c r="O2" s="73"/>
      <c r="P2" s="73"/>
      <c r="Q2" s="45"/>
      <c r="R2" s="45"/>
      <c r="S2" s="21"/>
      <c r="T2" s="21"/>
      <c r="U2" s="21"/>
      <c r="V2" s="21"/>
      <c r="W2" s="21"/>
    </row>
    <row r="3" spans="1:47">
      <c r="A3" s="24"/>
      <c r="B3" s="24"/>
      <c r="C3" s="38"/>
      <c r="D3" s="235" t="s">
        <v>657</v>
      </c>
      <c r="E3" s="235" t="s">
        <v>25</v>
      </c>
      <c r="F3" s="235"/>
      <c r="G3" s="25"/>
      <c r="H3" s="25"/>
      <c r="I3" s="47"/>
      <c r="J3" s="47"/>
      <c r="K3" s="47"/>
      <c r="L3" s="47"/>
      <c r="M3" s="76"/>
      <c r="N3" s="76"/>
      <c r="O3" s="76"/>
      <c r="P3" s="76"/>
      <c r="Q3" s="47"/>
      <c r="R3" s="47"/>
      <c r="S3" s="26"/>
      <c r="T3" s="26"/>
      <c r="U3" s="26"/>
      <c r="V3" s="26"/>
      <c r="W3" s="26"/>
    </row>
    <row r="4" spans="1:47" ht="45" customHeight="1">
      <c r="A4" s="245" t="s">
        <v>124</v>
      </c>
      <c r="B4" s="246" t="s">
        <v>467</v>
      </c>
      <c r="C4" s="247" t="s">
        <v>125</v>
      </c>
      <c r="D4" s="248"/>
      <c r="E4" s="247" t="s">
        <v>126</v>
      </c>
      <c r="F4" s="248"/>
      <c r="G4" s="247" t="s">
        <v>127</v>
      </c>
      <c r="H4" s="248"/>
      <c r="I4" s="247" t="s">
        <v>459</v>
      </c>
      <c r="J4" s="248"/>
      <c r="K4" s="247" t="s">
        <v>460</v>
      </c>
      <c r="L4" s="248"/>
      <c r="M4" s="264" t="s">
        <v>487</v>
      </c>
      <c r="N4" s="278"/>
      <c r="O4" s="278"/>
      <c r="P4" s="265"/>
      <c r="Q4" s="247" t="s">
        <v>456</v>
      </c>
      <c r="R4" s="248"/>
      <c r="S4" s="247" t="s">
        <v>128</v>
      </c>
      <c r="T4" s="283"/>
      <c r="U4" s="283"/>
      <c r="V4" s="283"/>
      <c r="W4" s="248"/>
      <c r="X4" s="264" t="s">
        <v>508</v>
      </c>
      <c r="Y4" s="265"/>
      <c r="Z4" s="249" t="s">
        <v>498</v>
      </c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0"/>
      <c r="AR4" s="249" t="s">
        <v>504</v>
      </c>
      <c r="AS4" s="251"/>
      <c r="AT4" s="251"/>
      <c r="AU4" s="250"/>
    </row>
    <row r="5" spans="1:47" ht="15" customHeight="1">
      <c r="A5" s="245"/>
      <c r="B5" s="246"/>
      <c r="C5" s="233" t="s">
        <v>104</v>
      </c>
      <c r="D5" s="233" t="s">
        <v>105</v>
      </c>
      <c r="E5" s="233" t="s">
        <v>104</v>
      </c>
      <c r="F5" s="233" t="s">
        <v>105</v>
      </c>
      <c r="G5" s="233" t="s">
        <v>104</v>
      </c>
      <c r="H5" s="233" t="s">
        <v>105</v>
      </c>
      <c r="I5" s="233" t="s">
        <v>104</v>
      </c>
      <c r="J5" s="233" t="s">
        <v>105</v>
      </c>
      <c r="K5" s="233" t="s">
        <v>104</v>
      </c>
      <c r="L5" s="233" t="s">
        <v>105</v>
      </c>
      <c r="M5" s="282" t="s">
        <v>488</v>
      </c>
      <c r="N5" s="282"/>
      <c r="O5" s="282" t="s">
        <v>489</v>
      </c>
      <c r="P5" s="282"/>
      <c r="Q5" s="280" t="s">
        <v>457</v>
      </c>
      <c r="R5" s="280" t="s">
        <v>458</v>
      </c>
      <c r="S5" s="247" t="s">
        <v>129</v>
      </c>
      <c r="T5" s="248"/>
      <c r="U5" s="111"/>
      <c r="V5" s="247" t="s">
        <v>130</v>
      </c>
      <c r="W5" s="248"/>
      <c r="X5" s="266"/>
      <c r="Y5" s="267"/>
      <c r="Z5" s="264" t="s">
        <v>507</v>
      </c>
      <c r="AA5" s="265"/>
      <c r="AB5" s="249" t="s">
        <v>496</v>
      </c>
      <c r="AC5" s="251"/>
      <c r="AD5" s="251"/>
      <c r="AE5" s="250"/>
      <c r="AF5" s="249" t="s">
        <v>499</v>
      </c>
      <c r="AG5" s="251"/>
      <c r="AH5" s="251"/>
      <c r="AI5" s="250"/>
      <c r="AJ5" s="249" t="s">
        <v>506</v>
      </c>
      <c r="AK5" s="251"/>
      <c r="AL5" s="251"/>
      <c r="AM5" s="250"/>
      <c r="AN5" s="249" t="s">
        <v>502</v>
      </c>
      <c r="AO5" s="251"/>
      <c r="AP5" s="251"/>
      <c r="AQ5" s="250"/>
      <c r="AR5" s="249" t="s">
        <v>490</v>
      </c>
      <c r="AS5" s="250"/>
      <c r="AT5" s="249" t="s">
        <v>491</v>
      </c>
      <c r="AU5" s="250"/>
    </row>
    <row r="6" spans="1:47" ht="22.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79" t="s">
        <v>490</v>
      </c>
      <c r="N6" s="279" t="s">
        <v>491</v>
      </c>
      <c r="O6" s="279" t="s">
        <v>490</v>
      </c>
      <c r="P6" s="279" t="s">
        <v>491</v>
      </c>
      <c r="Q6" s="281"/>
      <c r="R6" s="281"/>
      <c r="S6" s="27" t="s">
        <v>131</v>
      </c>
      <c r="T6" s="27" t="s">
        <v>132</v>
      </c>
      <c r="U6" s="112"/>
      <c r="V6" s="27" t="s">
        <v>131</v>
      </c>
      <c r="W6" s="27" t="s">
        <v>132</v>
      </c>
      <c r="X6" s="268"/>
      <c r="Y6" s="269"/>
      <c r="Z6" s="266"/>
      <c r="AA6" s="267"/>
      <c r="AB6" s="249" t="s">
        <v>497</v>
      </c>
      <c r="AC6" s="250"/>
      <c r="AD6" s="249" t="s">
        <v>491</v>
      </c>
      <c r="AE6" s="250"/>
      <c r="AF6" s="249" t="s">
        <v>497</v>
      </c>
      <c r="AG6" s="250"/>
      <c r="AH6" s="249" t="s">
        <v>491</v>
      </c>
      <c r="AI6" s="250"/>
      <c r="AJ6" s="249" t="s">
        <v>497</v>
      </c>
      <c r="AK6" s="250"/>
      <c r="AL6" s="249" t="s">
        <v>491</v>
      </c>
      <c r="AM6" s="250"/>
      <c r="AN6" s="249" t="s">
        <v>497</v>
      </c>
      <c r="AO6" s="250"/>
      <c r="AP6" s="249" t="s">
        <v>491</v>
      </c>
      <c r="AQ6" s="250"/>
      <c r="AR6" s="252" t="s">
        <v>503</v>
      </c>
      <c r="AS6" s="254" t="s">
        <v>501</v>
      </c>
      <c r="AT6" s="252" t="s">
        <v>503</v>
      </c>
      <c r="AU6" s="254" t="s">
        <v>501</v>
      </c>
    </row>
    <row r="7" spans="1:47" ht="73.5">
      <c r="A7" s="230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68"/>
      <c r="N7" s="268"/>
      <c r="O7" s="268"/>
      <c r="P7" s="268"/>
      <c r="Q7" s="228"/>
      <c r="R7" s="228"/>
      <c r="S7" s="33"/>
      <c r="T7" s="30"/>
      <c r="U7" s="113"/>
      <c r="V7" s="33"/>
      <c r="W7" s="30"/>
      <c r="X7" s="120" t="s">
        <v>490</v>
      </c>
      <c r="Y7" s="120" t="s">
        <v>491</v>
      </c>
      <c r="Z7" s="120" t="s">
        <v>490</v>
      </c>
      <c r="AA7" s="120" t="s">
        <v>491</v>
      </c>
      <c r="AB7" s="109" t="s">
        <v>500</v>
      </c>
      <c r="AC7" s="108" t="s">
        <v>501</v>
      </c>
      <c r="AD7" s="109" t="s">
        <v>500</v>
      </c>
      <c r="AE7" s="108" t="s">
        <v>501</v>
      </c>
      <c r="AF7" s="110" t="s">
        <v>505</v>
      </c>
      <c r="AG7" s="108" t="s">
        <v>501</v>
      </c>
      <c r="AH7" s="110" t="s">
        <v>505</v>
      </c>
      <c r="AI7" s="108" t="s">
        <v>501</v>
      </c>
      <c r="AJ7" s="109" t="s">
        <v>503</v>
      </c>
      <c r="AK7" s="108" t="s">
        <v>501</v>
      </c>
      <c r="AL7" s="109" t="s">
        <v>503</v>
      </c>
      <c r="AM7" s="108" t="s">
        <v>501</v>
      </c>
      <c r="AN7" s="109" t="s">
        <v>503</v>
      </c>
      <c r="AO7" s="108" t="s">
        <v>501</v>
      </c>
      <c r="AP7" s="109" t="s">
        <v>503</v>
      </c>
      <c r="AQ7" s="108" t="s">
        <v>501</v>
      </c>
      <c r="AR7" s="253"/>
      <c r="AS7" s="255"/>
      <c r="AT7" s="253"/>
      <c r="AU7" s="255"/>
    </row>
    <row r="8" spans="1:47" ht="22.5">
      <c r="A8" s="167" t="s">
        <v>771</v>
      </c>
      <c r="B8" s="39" t="s">
        <v>772</v>
      </c>
      <c r="C8" s="157">
        <v>590.5</v>
      </c>
      <c r="D8" s="159">
        <v>424</v>
      </c>
      <c r="E8" s="157">
        <v>98.5</v>
      </c>
      <c r="F8" s="159">
        <v>66</v>
      </c>
      <c r="G8" s="157">
        <v>266.25</v>
      </c>
      <c r="H8" s="159">
        <v>167</v>
      </c>
      <c r="I8" s="157">
        <v>94.75</v>
      </c>
      <c r="J8" s="159">
        <v>69</v>
      </c>
      <c r="K8" s="181">
        <v>131</v>
      </c>
      <c r="L8" s="181">
        <v>122</v>
      </c>
      <c r="M8" s="181">
        <v>76</v>
      </c>
      <c r="N8" s="181">
        <v>76</v>
      </c>
      <c r="O8" s="181">
        <v>9</v>
      </c>
      <c r="P8" s="181">
        <v>9</v>
      </c>
      <c r="Q8" s="183">
        <v>91112</v>
      </c>
      <c r="R8" s="183">
        <v>84661</v>
      </c>
      <c r="S8" s="183"/>
      <c r="T8" s="181"/>
      <c r="U8" s="113"/>
      <c r="V8" s="183"/>
      <c r="W8" s="181"/>
      <c r="X8" s="181">
        <f>Z8+AS8</f>
        <v>35111.290000000008</v>
      </c>
      <c r="Y8" s="181">
        <f>AA8+AU8</f>
        <v>34616.549999999996</v>
      </c>
      <c r="Z8" s="181">
        <f>AC8+AG8+AK8+AO8</f>
        <v>34859.640000000007</v>
      </c>
      <c r="AA8" s="181">
        <f>AE8+AM8+AQ8+AI8</f>
        <v>34364.899999999994</v>
      </c>
      <c r="AB8" s="181">
        <v>1043.0150000000001</v>
      </c>
      <c r="AC8" s="181">
        <f>5223.2</f>
        <v>5223.2</v>
      </c>
      <c r="AD8" s="181">
        <v>738.54</v>
      </c>
      <c r="AE8" s="181">
        <v>4728.46</v>
      </c>
      <c r="AF8" s="181">
        <f>2266.3+289.4</f>
        <v>2555.7000000000003</v>
      </c>
      <c r="AG8" s="181">
        <f>21268.57+2725.12</f>
        <v>23993.69</v>
      </c>
      <c r="AH8" s="181">
        <v>2555.6999999999998</v>
      </c>
      <c r="AI8" s="181">
        <v>23993.69</v>
      </c>
      <c r="AJ8" s="181">
        <f>15673.9+246.3+773.5</f>
        <v>16693.699999999997</v>
      </c>
      <c r="AK8" s="181">
        <f>3761.36+159.4+102.76</f>
        <v>4023.5200000000004</v>
      </c>
      <c r="AL8" s="181">
        <f>3723.3+12970.4</f>
        <v>16693.7</v>
      </c>
      <c r="AM8" s="181">
        <f>2311.79+1711.73</f>
        <v>4023.52</v>
      </c>
      <c r="AN8" s="181">
        <f>15673.9+1019.8</f>
        <v>16693.7</v>
      </c>
      <c r="AO8" s="181">
        <f>1522.28+96.95</f>
        <v>1619.23</v>
      </c>
      <c r="AP8" s="181">
        <v>16693.7</v>
      </c>
      <c r="AQ8" s="181">
        <v>1619.23</v>
      </c>
      <c r="AR8" s="181">
        <v>312.37599999999998</v>
      </c>
      <c r="AS8" s="181">
        <v>251.65</v>
      </c>
      <c r="AT8" s="181">
        <v>312.37599999999998</v>
      </c>
      <c r="AU8" s="181">
        <v>251.65</v>
      </c>
    </row>
    <row r="9" spans="1:47">
      <c r="A9" s="167"/>
      <c r="B9" s="39"/>
      <c r="C9" s="157"/>
      <c r="D9" s="159"/>
      <c r="E9" s="157"/>
      <c r="F9" s="159"/>
      <c r="G9" s="157"/>
      <c r="H9" s="159"/>
      <c r="I9" s="157"/>
      <c r="J9" s="159"/>
      <c r="K9" s="30"/>
      <c r="L9" s="30"/>
      <c r="M9" s="30"/>
      <c r="N9" s="30"/>
      <c r="O9" s="30"/>
      <c r="P9" s="30"/>
      <c r="Q9" s="33"/>
      <c r="R9" s="33"/>
      <c r="S9" s="33"/>
      <c r="T9" s="30"/>
      <c r="U9" s="113"/>
      <c r="V9" s="33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>
      <c r="A10" s="39"/>
      <c r="B10" s="39"/>
      <c r="C10" s="33"/>
      <c r="D10" s="30"/>
      <c r="E10" s="33"/>
      <c r="F10" s="30"/>
      <c r="G10" s="33"/>
      <c r="H10" s="30"/>
      <c r="I10" s="30"/>
      <c r="J10" s="30"/>
      <c r="K10" s="30"/>
      <c r="L10" s="30"/>
      <c r="M10" s="30"/>
      <c r="N10" s="30"/>
      <c r="O10" s="30"/>
      <c r="P10" s="30"/>
      <c r="Q10" s="33"/>
      <c r="R10" s="33"/>
      <c r="S10" s="33"/>
      <c r="T10" s="30"/>
      <c r="U10" s="113"/>
      <c r="V10" s="33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7">
      <c r="A11" s="39"/>
      <c r="B11" s="39"/>
      <c r="C11" s="33"/>
      <c r="D11" s="30"/>
      <c r="E11" s="33"/>
      <c r="F11" s="30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3"/>
      <c r="R11" s="33"/>
      <c r="S11" s="33"/>
      <c r="T11" s="30"/>
      <c r="U11" s="113"/>
      <c r="V11" s="33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>
      <c r="A12" s="39"/>
      <c r="B12" s="39"/>
      <c r="C12" s="33"/>
      <c r="D12" s="30"/>
      <c r="E12" s="33"/>
      <c r="F12" s="30"/>
      <c r="G12" s="33"/>
      <c r="H12" s="30"/>
      <c r="I12" s="30"/>
      <c r="J12" s="30"/>
      <c r="K12" s="30"/>
      <c r="L12" s="30"/>
      <c r="M12" s="30"/>
      <c r="N12" s="30"/>
      <c r="O12" s="30"/>
      <c r="P12" s="30"/>
      <c r="Q12" s="33"/>
      <c r="R12" s="33"/>
      <c r="S12" s="33"/>
      <c r="T12" s="30"/>
      <c r="U12" s="113"/>
      <c r="V12" s="33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>
      <c r="A13" s="39"/>
      <c r="B13" s="39"/>
      <c r="C13" s="33"/>
      <c r="D13" s="30"/>
      <c r="E13" s="33"/>
      <c r="F13" s="30"/>
      <c r="G13" s="33"/>
      <c r="H13" s="30"/>
      <c r="I13" s="30"/>
      <c r="J13" s="30"/>
      <c r="K13" s="30"/>
      <c r="L13" s="30"/>
      <c r="M13" s="30"/>
      <c r="N13" s="30"/>
      <c r="O13" s="30"/>
      <c r="P13" s="30"/>
      <c r="Q13" s="33"/>
      <c r="R13" s="33"/>
      <c r="S13" s="33"/>
      <c r="T13" s="30"/>
      <c r="U13" s="113"/>
      <c r="V13" s="33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1:47">
      <c r="A14" s="39"/>
      <c r="B14" s="39"/>
      <c r="C14" s="33"/>
      <c r="D14" s="30"/>
      <c r="E14" s="33"/>
      <c r="F14" s="30"/>
      <c r="G14" s="33"/>
      <c r="H14" s="30"/>
      <c r="I14" s="30"/>
      <c r="J14" s="30"/>
      <c r="K14" s="30"/>
      <c r="L14" s="30"/>
      <c r="M14" s="30"/>
      <c r="N14" s="30"/>
      <c r="O14" s="30"/>
      <c r="P14" s="30"/>
      <c r="Q14" s="33"/>
      <c r="R14" s="33"/>
      <c r="S14" s="33"/>
      <c r="T14" s="30"/>
      <c r="U14" s="113"/>
      <c r="V14" s="33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47">
      <c r="A15" s="39"/>
      <c r="B15" s="39"/>
      <c r="C15" s="33"/>
      <c r="D15" s="30"/>
      <c r="E15" s="33"/>
      <c r="F15" s="30"/>
      <c r="G15" s="33"/>
      <c r="H15" s="30"/>
      <c r="I15" s="30"/>
      <c r="J15" s="30"/>
      <c r="K15" s="30"/>
      <c r="L15" s="30"/>
      <c r="M15" s="30"/>
      <c r="N15" s="30"/>
      <c r="O15" s="30"/>
      <c r="P15" s="30"/>
      <c r="Q15" s="33"/>
      <c r="R15" s="33"/>
      <c r="S15" s="33"/>
      <c r="T15" s="30"/>
      <c r="U15" s="113"/>
      <c r="V15" s="33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>
      <c r="A16" s="39"/>
      <c r="B16" s="39"/>
      <c r="C16" s="33"/>
      <c r="D16" s="30"/>
      <c r="E16" s="33"/>
      <c r="F16" s="30"/>
      <c r="G16" s="33"/>
      <c r="H16" s="30"/>
      <c r="I16" s="30"/>
      <c r="J16" s="30"/>
      <c r="K16" s="30"/>
      <c r="L16" s="30"/>
      <c r="M16" s="30"/>
      <c r="N16" s="30"/>
      <c r="O16" s="30"/>
      <c r="P16" s="30"/>
      <c r="Q16" s="33"/>
      <c r="R16" s="33"/>
      <c r="S16" s="33"/>
      <c r="T16" s="30"/>
      <c r="U16" s="113"/>
      <c r="V16" s="33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>
      <c r="A17" s="39"/>
      <c r="B17" s="39"/>
      <c r="C17" s="33"/>
      <c r="D17" s="30"/>
      <c r="E17" s="33"/>
      <c r="F17" s="30"/>
      <c r="G17" s="33"/>
      <c r="H17" s="30"/>
      <c r="I17" s="30"/>
      <c r="J17" s="30"/>
      <c r="K17" s="30"/>
      <c r="L17" s="30"/>
      <c r="M17" s="30"/>
      <c r="N17" s="30"/>
      <c r="O17" s="30"/>
      <c r="P17" s="30"/>
      <c r="Q17" s="33"/>
      <c r="R17" s="33"/>
      <c r="S17" s="33"/>
      <c r="T17" s="30"/>
      <c r="U17" s="113"/>
      <c r="V17" s="33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>
      <c r="A18" s="39"/>
      <c r="B18" s="39"/>
      <c r="C18" s="33"/>
      <c r="D18" s="30"/>
      <c r="E18" s="33"/>
      <c r="F18" s="30"/>
      <c r="G18" s="33"/>
      <c r="H18" s="30"/>
      <c r="I18" s="30"/>
      <c r="J18" s="30"/>
      <c r="K18" s="30"/>
      <c r="L18" s="30"/>
      <c r="M18" s="30"/>
      <c r="N18" s="30"/>
      <c r="O18" s="30"/>
      <c r="P18" s="30"/>
      <c r="Q18" s="33"/>
      <c r="R18" s="33"/>
      <c r="S18" s="33"/>
      <c r="T18" s="30"/>
      <c r="U18" s="113"/>
      <c r="V18" s="33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</row>
    <row r="19" spans="1:47">
      <c r="A19" s="39"/>
      <c r="B19" s="39"/>
      <c r="C19" s="33"/>
      <c r="D19" s="30"/>
      <c r="E19" s="33"/>
      <c r="F19" s="30"/>
      <c r="G19" s="33"/>
      <c r="H19" s="30"/>
      <c r="I19" s="30"/>
      <c r="J19" s="30"/>
      <c r="K19" s="30"/>
      <c r="L19" s="30"/>
      <c r="M19" s="30"/>
      <c r="N19" s="30"/>
      <c r="O19" s="30"/>
      <c r="P19" s="30"/>
      <c r="Q19" s="33"/>
      <c r="R19" s="33"/>
      <c r="S19" s="33"/>
      <c r="T19" s="30"/>
      <c r="U19" s="113"/>
      <c r="V19" s="33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</row>
    <row r="20" spans="1:47">
      <c r="A20" s="39"/>
      <c r="B20" s="39"/>
      <c r="C20" s="33"/>
      <c r="D20" s="30"/>
      <c r="E20" s="33"/>
      <c r="F20" s="30"/>
      <c r="G20" s="33"/>
      <c r="H20" s="30"/>
      <c r="I20" s="30"/>
      <c r="J20" s="30"/>
      <c r="K20" s="30"/>
      <c r="L20" s="30"/>
      <c r="M20" s="30"/>
      <c r="N20" s="30"/>
      <c r="O20" s="30"/>
      <c r="P20" s="30"/>
      <c r="Q20" s="33"/>
      <c r="R20" s="33"/>
      <c r="S20" s="33"/>
      <c r="T20" s="30"/>
      <c r="U20" s="113"/>
      <c r="V20" s="33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>
      <c r="A21" s="39"/>
      <c r="B21" s="39"/>
      <c r="C21" s="33"/>
      <c r="D21" s="30"/>
      <c r="E21" s="33"/>
      <c r="F21" s="30"/>
      <c r="G21" s="33"/>
      <c r="H21" s="30"/>
      <c r="I21" s="30"/>
      <c r="J21" s="30"/>
      <c r="K21" s="30"/>
      <c r="L21" s="30"/>
      <c r="M21" s="30"/>
      <c r="N21" s="30"/>
      <c r="O21" s="30"/>
      <c r="P21" s="30"/>
      <c r="Q21" s="33"/>
      <c r="R21" s="33"/>
      <c r="S21" s="33"/>
      <c r="T21" s="30"/>
      <c r="U21" s="113"/>
      <c r="V21" s="33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</row>
    <row r="22" spans="1:47">
      <c r="A22" s="106" t="s">
        <v>492</v>
      </c>
    </row>
  </sheetData>
  <mergeCells count="55">
    <mergeCell ref="O5:P5"/>
    <mergeCell ref="R5:R7"/>
    <mergeCell ref="S4:W4"/>
    <mergeCell ref="S5:T5"/>
    <mergeCell ref="V5:W5"/>
    <mergeCell ref="AR6:AR7"/>
    <mergeCell ref="F5:F7"/>
    <mergeCell ref="G5:G7"/>
    <mergeCell ref="H5:H7"/>
    <mergeCell ref="I5:I7"/>
    <mergeCell ref="J5:J7"/>
    <mergeCell ref="P6:P7"/>
    <mergeCell ref="Q5:Q7"/>
    <mergeCell ref="Z5:AA6"/>
    <mergeCell ref="X4:Y6"/>
    <mergeCell ref="K5:K7"/>
    <mergeCell ref="L5:L7"/>
    <mergeCell ref="M6:M7"/>
    <mergeCell ref="N6:N7"/>
    <mergeCell ref="O6:O7"/>
    <mergeCell ref="M5:N5"/>
    <mergeCell ref="AB6:AC6"/>
    <mergeCell ref="AD6:AE6"/>
    <mergeCell ref="AF6:AG6"/>
    <mergeCell ref="AH6:AI6"/>
    <mergeCell ref="AJ6:AK6"/>
    <mergeCell ref="Z4:AQ4"/>
    <mergeCell ref="AR4:AU4"/>
    <mergeCell ref="AB5:AE5"/>
    <mergeCell ref="AF5:AI5"/>
    <mergeCell ref="AJ5:AM5"/>
    <mergeCell ref="AN5:AQ5"/>
    <mergeCell ref="AR5:AS5"/>
    <mergeCell ref="AT5:AU5"/>
    <mergeCell ref="AL6:AM6"/>
    <mergeCell ref="AN6:AO6"/>
    <mergeCell ref="AP6:AQ6"/>
    <mergeCell ref="AU6:AU7"/>
    <mergeCell ref="D1:H1"/>
    <mergeCell ref="D2:F2"/>
    <mergeCell ref="D3:F3"/>
    <mergeCell ref="Q4:R4"/>
    <mergeCell ref="K4:L4"/>
    <mergeCell ref="I4:J4"/>
    <mergeCell ref="M4:P4"/>
    <mergeCell ref="C4:D4"/>
    <mergeCell ref="E4:F4"/>
    <mergeCell ref="G4:H4"/>
    <mergeCell ref="AS6:AS7"/>
    <mergeCell ref="AT6:AT7"/>
    <mergeCell ref="A4:A7"/>
    <mergeCell ref="B4:B7"/>
    <mergeCell ref="C5:C7"/>
    <mergeCell ref="D5:D7"/>
    <mergeCell ref="E5:E7"/>
  </mergeCells>
  <pageMargins left="0.70866141732283472" right="0.70866141732283472" top="1.1811023622047245" bottom="0.74803149606299213" header="0.31496062992125984" footer="0.31496062992125984"/>
  <pageSetup paperSize="9" scale="51" orientation="landscape" r:id="rId1"/>
  <colBreaks count="1" manualBreakCount="1">
    <brk id="24" max="2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V22"/>
  <sheetViews>
    <sheetView workbookViewId="0">
      <selection activeCell="E8" sqref="E8:E11"/>
    </sheetView>
  </sheetViews>
  <sheetFormatPr defaultRowHeight="15"/>
  <cols>
    <col min="8" max="8" width="11.28515625" customWidth="1"/>
    <col min="9" max="10" width="11.28515625" style="136" customWidth="1"/>
    <col min="21" max="24" width="0" hidden="1" customWidth="1"/>
    <col min="25" max="25" width="10.42578125" customWidth="1"/>
    <col min="27" max="27" width="10.42578125" customWidth="1"/>
  </cols>
  <sheetData>
    <row r="1" spans="1:48" ht="18" customHeight="1">
      <c r="A1" s="226" t="s">
        <v>133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48">
      <c r="A2" s="21"/>
      <c r="B2" s="225" t="s">
        <v>270</v>
      </c>
      <c r="C2" s="225"/>
      <c r="D2" s="225"/>
      <c r="E2" s="225"/>
      <c r="F2" s="21"/>
      <c r="G2" s="21"/>
      <c r="H2" s="21"/>
      <c r="I2" s="137"/>
      <c r="J2" s="13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48">
      <c r="A3" s="24"/>
      <c r="B3" s="235" t="s">
        <v>657</v>
      </c>
      <c r="C3" s="235"/>
      <c r="D3" s="235"/>
      <c r="E3" s="235"/>
      <c r="F3" s="26"/>
      <c r="G3" s="26"/>
      <c r="H3" s="26"/>
      <c r="I3" s="138"/>
      <c r="J3" s="13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48" ht="27" customHeight="1">
      <c r="A4" s="246" t="s">
        <v>134</v>
      </c>
      <c r="B4" s="246" t="s">
        <v>119</v>
      </c>
      <c r="C4" s="246" t="s">
        <v>135</v>
      </c>
      <c r="D4" s="231" t="s">
        <v>569</v>
      </c>
      <c r="E4" s="231" t="s">
        <v>568</v>
      </c>
      <c r="F4" s="246" t="s">
        <v>136</v>
      </c>
      <c r="G4" s="246" t="s">
        <v>137</v>
      </c>
      <c r="H4" s="236" t="s">
        <v>138</v>
      </c>
      <c r="I4" s="236"/>
      <c r="J4" s="236"/>
      <c r="K4" s="236" t="s">
        <v>100</v>
      </c>
      <c r="L4" s="236"/>
      <c r="M4" s="247" t="s">
        <v>465</v>
      </c>
      <c r="N4" s="248"/>
      <c r="O4" s="236" t="s">
        <v>466</v>
      </c>
      <c r="P4" s="236"/>
      <c r="Q4" s="236"/>
      <c r="R4" s="236"/>
      <c r="S4" s="247" t="s">
        <v>463</v>
      </c>
      <c r="T4" s="248"/>
      <c r="U4" s="256" t="s">
        <v>101</v>
      </c>
      <c r="V4" s="257"/>
      <c r="W4" s="260" t="s">
        <v>102</v>
      </c>
      <c r="X4" s="261"/>
      <c r="Y4" s="264" t="s">
        <v>508</v>
      </c>
      <c r="Z4" s="265"/>
      <c r="AA4" s="249" t="s">
        <v>498</v>
      </c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0"/>
      <c r="AS4" s="249" t="s">
        <v>504</v>
      </c>
      <c r="AT4" s="251"/>
      <c r="AU4" s="251"/>
      <c r="AV4" s="250"/>
    </row>
    <row r="5" spans="1:48" ht="15" customHeight="1">
      <c r="A5" s="246"/>
      <c r="B5" s="246"/>
      <c r="C5" s="246"/>
      <c r="D5" s="231"/>
      <c r="E5" s="231"/>
      <c r="F5" s="246"/>
      <c r="G5" s="246"/>
      <c r="H5" s="236"/>
      <c r="I5" s="236"/>
      <c r="J5" s="236"/>
      <c r="K5" s="233" t="s">
        <v>121</v>
      </c>
      <c r="L5" s="233" t="s">
        <v>105</v>
      </c>
      <c r="M5" s="233" t="s">
        <v>121</v>
      </c>
      <c r="N5" s="233" t="s">
        <v>105</v>
      </c>
      <c r="O5" s="236" t="s">
        <v>122</v>
      </c>
      <c r="P5" s="236"/>
      <c r="Q5" s="236" t="s">
        <v>139</v>
      </c>
      <c r="R5" s="236"/>
      <c r="S5" s="233" t="s">
        <v>121</v>
      </c>
      <c r="T5" s="233" t="s">
        <v>105</v>
      </c>
      <c r="U5" s="258"/>
      <c r="V5" s="259"/>
      <c r="W5" s="258"/>
      <c r="X5" s="259"/>
      <c r="Y5" s="266"/>
      <c r="Z5" s="267"/>
      <c r="AA5" s="264" t="s">
        <v>507</v>
      </c>
      <c r="AB5" s="265"/>
      <c r="AC5" s="249" t="s">
        <v>496</v>
      </c>
      <c r="AD5" s="251"/>
      <c r="AE5" s="251"/>
      <c r="AF5" s="250"/>
      <c r="AG5" s="249" t="s">
        <v>499</v>
      </c>
      <c r="AH5" s="251"/>
      <c r="AI5" s="251"/>
      <c r="AJ5" s="250"/>
      <c r="AK5" s="249" t="s">
        <v>506</v>
      </c>
      <c r="AL5" s="251"/>
      <c r="AM5" s="251"/>
      <c r="AN5" s="250"/>
      <c r="AO5" s="249" t="s">
        <v>502</v>
      </c>
      <c r="AP5" s="251"/>
      <c r="AQ5" s="251"/>
      <c r="AR5" s="250"/>
      <c r="AS5" s="249" t="s">
        <v>490</v>
      </c>
      <c r="AT5" s="250"/>
      <c r="AU5" s="249" t="s">
        <v>491</v>
      </c>
      <c r="AV5" s="250"/>
    </row>
    <row r="6" spans="1:48">
      <c r="A6" s="246"/>
      <c r="B6" s="246"/>
      <c r="C6" s="246"/>
      <c r="D6" s="231"/>
      <c r="E6" s="231"/>
      <c r="F6" s="246"/>
      <c r="G6" s="246"/>
      <c r="H6" s="236"/>
      <c r="I6" s="236"/>
      <c r="J6" s="236"/>
      <c r="K6" s="246"/>
      <c r="L6" s="246"/>
      <c r="M6" s="246"/>
      <c r="N6" s="246"/>
      <c r="O6" s="233" t="s">
        <v>121</v>
      </c>
      <c r="P6" s="233" t="s">
        <v>105</v>
      </c>
      <c r="Q6" s="233" t="s">
        <v>110</v>
      </c>
      <c r="R6" s="233" t="s">
        <v>105</v>
      </c>
      <c r="S6" s="246"/>
      <c r="T6" s="246"/>
      <c r="U6" s="262" t="s">
        <v>106</v>
      </c>
      <c r="V6" s="262" t="s">
        <v>107</v>
      </c>
      <c r="W6" s="262" t="s">
        <v>106</v>
      </c>
      <c r="X6" s="262" t="s">
        <v>107</v>
      </c>
      <c r="Y6" s="268"/>
      <c r="Z6" s="269"/>
      <c r="AA6" s="266"/>
      <c r="AB6" s="267"/>
      <c r="AC6" s="249" t="s">
        <v>497</v>
      </c>
      <c r="AD6" s="250"/>
      <c r="AE6" s="249" t="s">
        <v>491</v>
      </c>
      <c r="AF6" s="250"/>
      <c r="AG6" s="249" t="s">
        <v>497</v>
      </c>
      <c r="AH6" s="250"/>
      <c r="AI6" s="249" t="s">
        <v>491</v>
      </c>
      <c r="AJ6" s="250"/>
      <c r="AK6" s="249" t="s">
        <v>497</v>
      </c>
      <c r="AL6" s="250"/>
      <c r="AM6" s="249" t="s">
        <v>491</v>
      </c>
      <c r="AN6" s="250"/>
      <c r="AO6" s="249" t="s">
        <v>497</v>
      </c>
      <c r="AP6" s="250"/>
      <c r="AQ6" s="249" t="s">
        <v>491</v>
      </c>
      <c r="AR6" s="250"/>
      <c r="AS6" s="252" t="s">
        <v>503</v>
      </c>
      <c r="AT6" s="254" t="s">
        <v>501</v>
      </c>
      <c r="AU6" s="252" t="s">
        <v>503</v>
      </c>
      <c r="AV6" s="254" t="s">
        <v>501</v>
      </c>
    </row>
    <row r="7" spans="1:48" ht="73.5">
      <c r="A7" s="227"/>
      <c r="B7" s="227"/>
      <c r="C7" s="227"/>
      <c r="D7" s="232"/>
      <c r="E7" s="232"/>
      <c r="F7" s="227"/>
      <c r="G7" s="227"/>
      <c r="H7" s="120" t="s">
        <v>570</v>
      </c>
      <c r="I7" s="120" t="s">
        <v>571</v>
      </c>
      <c r="J7" s="120" t="s">
        <v>572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63"/>
      <c r="V7" s="263"/>
      <c r="W7" s="263"/>
      <c r="X7" s="263"/>
      <c r="Y7" s="120" t="s">
        <v>490</v>
      </c>
      <c r="Z7" s="120" t="s">
        <v>491</v>
      </c>
      <c r="AA7" s="120" t="s">
        <v>490</v>
      </c>
      <c r="AB7" s="120" t="s">
        <v>491</v>
      </c>
      <c r="AC7" s="109" t="s">
        <v>500</v>
      </c>
      <c r="AD7" s="108" t="s">
        <v>501</v>
      </c>
      <c r="AE7" s="109" t="s">
        <v>500</v>
      </c>
      <c r="AF7" s="108" t="s">
        <v>501</v>
      </c>
      <c r="AG7" s="110" t="s">
        <v>505</v>
      </c>
      <c r="AH7" s="108" t="s">
        <v>501</v>
      </c>
      <c r="AI7" s="110" t="s">
        <v>505</v>
      </c>
      <c r="AJ7" s="108" t="s">
        <v>501</v>
      </c>
      <c r="AK7" s="109" t="s">
        <v>503</v>
      </c>
      <c r="AL7" s="108" t="s">
        <v>501</v>
      </c>
      <c r="AM7" s="109" t="s">
        <v>503</v>
      </c>
      <c r="AN7" s="108" t="s">
        <v>501</v>
      </c>
      <c r="AO7" s="109" t="s">
        <v>503</v>
      </c>
      <c r="AP7" s="108" t="s">
        <v>501</v>
      </c>
      <c r="AQ7" s="109" t="s">
        <v>503</v>
      </c>
      <c r="AR7" s="108" t="s">
        <v>501</v>
      </c>
      <c r="AS7" s="253"/>
      <c r="AT7" s="255"/>
      <c r="AU7" s="253"/>
      <c r="AV7" s="255"/>
    </row>
    <row r="8" spans="1:48" ht="33.75">
      <c r="A8" s="156" t="s">
        <v>641</v>
      </c>
      <c r="B8" s="158" t="s">
        <v>615</v>
      </c>
      <c r="C8" s="159">
        <v>2</v>
      </c>
      <c r="D8" s="159">
        <v>191</v>
      </c>
      <c r="E8" s="159">
        <v>210</v>
      </c>
      <c r="F8" s="159">
        <v>32578</v>
      </c>
      <c r="G8" s="159">
        <v>8</v>
      </c>
      <c r="H8" s="177"/>
      <c r="I8" s="173"/>
      <c r="J8" s="177"/>
      <c r="K8" s="157">
        <v>51.5</v>
      </c>
      <c r="L8" s="159">
        <v>57</v>
      </c>
      <c r="M8" s="177">
        <v>2</v>
      </c>
      <c r="N8" s="177">
        <v>2</v>
      </c>
      <c r="O8" s="157">
        <v>36</v>
      </c>
      <c r="P8" s="159">
        <v>40</v>
      </c>
      <c r="Q8" s="157">
        <v>16</v>
      </c>
      <c r="R8" s="159">
        <v>18</v>
      </c>
      <c r="S8" s="177">
        <v>14</v>
      </c>
      <c r="T8" s="177">
        <v>15</v>
      </c>
      <c r="U8" s="114"/>
      <c r="V8" s="114"/>
      <c r="W8" s="114"/>
      <c r="X8" s="114"/>
      <c r="Y8" s="181">
        <v>28636.2</v>
      </c>
      <c r="Z8" s="181">
        <v>14179.706619999999</v>
      </c>
      <c r="AA8" s="181">
        <v>28599.7</v>
      </c>
      <c r="AB8" s="181">
        <v>14150.826449999999</v>
      </c>
      <c r="AC8" s="181">
        <v>197.63231999999999</v>
      </c>
      <c r="AD8" s="181">
        <v>1024.325611776</v>
      </c>
      <c r="AE8" s="181">
        <v>188.08</v>
      </c>
      <c r="AF8" s="181">
        <v>1034.8915200000001</v>
      </c>
      <c r="AG8" s="181">
        <v>1027</v>
      </c>
      <c r="AH8" s="181">
        <v>8731.3084679999993</v>
      </c>
      <c r="AI8" s="181">
        <v>1004.5</v>
      </c>
      <c r="AJ8" s="181">
        <v>8640.587019999999</v>
      </c>
      <c r="AK8" s="181">
        <v>13411.675585284282</v>
      </c>
      <c r="AL8" s="181">
        <v>3258.431011745819</v>
      </c>
      <c r="AM8" s="181">
        <v>13686.25</v>
      </c>
      <c r="AN8" s="181">
        <v>3356.5448899999997</v>
      </c>
      <c r="AO8" s="181">
        <v>13411.675585284282</v>
      </c>
      <c r="AP8" s="181">
        <v>1016.0148956387961</v>
      </c>
      <c r="AQ8" s="181">
        <v>13720.87</v>
      </c>
      <c r="AR8" s="181">
        <v>1118.8030200000001</v>
      </c>
      <c r="AS8" s="181">
        <v>66.099999999999994</v>
      </c>
      <c r="AT8" s="181">
        <v>52.39</v>
      </c>
      <c r="AU8" s="181">
        <v>36.5</v>
      </c>
      <c r="AV8" s="181">
        <v>28.88017</v>
      </c>
    </row>
    <row r="9" spans="1:48" ht="45">
      <c r="A9" s="156" t="s">
        <v>642</v>
      </c>
      <c r="B9" s="158" t="s">
        <v>615</v>
      </c>
      <c r="C9" s="159">
        <v>2</v>
      </c>
      <c r="D9" s="159">
        <v>195</v>
      </c>
      <c r="E9" s="159">
        <v>213</v>
      </c>
      <c r="F9" s="159">
        <v>32481</v>
      </c>
      <c r="G9" s="159">
        <v>8</v>
      </c>
      <c r="H9" s="177"/>
      <c r="I9" s="174"/>
      <c r="J9" s="177"/>
      <c r="K9" s="157">
        <v>51.5</v>
      </c>
      <c r="L9" s="159">
        <v>56</v>
      </c>
      <c r="M9" s="177">
        <v>2</v>
      </c>
      <c r="N9" s="177">
        <v>2</v>
      </c>
      <c r="O9" s="157">
        <v>36</v>
      </c>
      <c r="P9" s="159">
        <v>39</v>
      </c>
      <c r="Q9" s="157">
        <v>16</v>
      </c>
      <c r="R9" s="159">
        <v>17</v>
      </c>
      <c r="S9" s="177">
        <v>14</v>
      </c>
      <c r="T9" s="177">
        <v>15</v>
      </c>
      <c r="U9" s="114"/>
      <c r="V9" s="114"/>
      <c r="W9" s="114"/>
      <c r="X9" s="114"/>
      <c r="Y9" s="181">
        <v>29931.99</v>
      </c>
      <c r="Z9" s="181">
        <v>14003.987380000002</v>
      </c>
      <c r="AA9" s="181">
        <v>29893.09</v>
      </c>
      <c r="AB9" s="181">
        <v>13973.152510000002</v>
      </c>
      <c r="AC9" s="181">
        <v>128.024</v>
      </c>
      <c r="AD9" s="181">
        <v>668.40645119999999</v>
      </c>
      <c r="AE9" s="181">
        <v>111.8</v>
      </c>
      <c r="AF9" s="181">
        <v>608.14044999999999</v>
      </c>
      <c r="AG9" s="181">
        <v>1014</v>
      </c>
      <c r="AH9" s="181">
        <v>8621.759783999998</v>
      </c>
      <c r="AI9" s="181">
        <v>992.5</v>
      </c>
      <c r="AJ9" s="181">
        <v>8536.5829300000005</v>
      </c>
      <c r="AK9" s="181">
        <v>14336.618729096988</v>
      </c>
      <c r="AL9" s="181">
        <v>3483.1503918662197</v>
      </c>
      <c r="AM9" s="181">
        <v>14415.630000000001</v>
      </c>
      <c r="AN9" s="181">
        <v>3610.87068</v>
      </c>
      <c r="AO9" s="181">
        <v>14336.618729096988</v>
      </c>
      <c r="AP9" s="181">
        <v>1086.0848884414713</v>
      </c>
      <c r="AQ9" s="181">
        <v>14373.16</v>
      </c>
      <c r="AR9" s="181">
        <v>1217.55845</v>
      </c>
      <c r="AS9" s="181">
        <v>66.099999999999994</v>
      </c>
      <c r="AT9" s="181">
        <v>52.39</v>
      </c>
      <c r="AU9" s="181">
        <v>38.9</v>
      </c>
      <c r="AV9" s="181">
        <v>30.834869999999999</v>
      </c>
    </row>
    <row r="10" spans="1:48" ht="33.75">
      <c r="A10" s="156" t="s">
        <v>643</v>
      </c>
      <c r="B10" s="158" t="s">
        <v>615</v>
      </c>
      <c r="C10" s="159">
        <v>2</v>
      </c>
      <c r="D10" s="159">
        <v>170</v>
      </c>
      <c r="E10" s="159">
        <v>204</v>
      </c>
      <c r="F10" s="159">
        <v>26725</v>
      </c>
      <c r="G10" s="159">
        <v>7</v>
      </c>
      <c r="H10" s="177"/>
      <c r="I10" s="174"/>
      <c r="J10" s="177"/>
      <c r="K10" s="157">
        <v>48</v>
      </c>
      <c r="L10" s="159">
        <v>51</v>
      </c>
      <c r="M10" s="177">
        <v>2</v>
      </c>
      <c r="N10" s="177">
        <v>2</v>
      </c>
      <c r="O10" s="157">
        <v>34</v>
      </c>
      <c r="P10" s="159">
        <v>35</v>
      </c>
      <c r="Q10" s="157">
        <v>15</v>
      </c>
      <c r="R10" s="159">
        <v>14</v>
      </c>
      <c r="S10" s="177">
        <v>12</v>
      </c>
      <c r="T10" s="177">
        <v>14</v>
      </c>
      <c r="U10" s="114"/>
      <c r="V10" s="114"/>
      <c r="W10" s="114"/>
      <c r="X10" s="114"/>
      <c r="Y10" s="181">
        <v>29936.11</v>
      </c>
      <c r="Z10" s="181">
        <v>14155.725029999998</v>
      </c>
      <c r="AA10" s="181">
        <v>29900.81</v>
      </c>
      <c r="AB10" s="181">
        <v>14127.728379999999</v>
      </c>
      <c r="AC10" s="181">
        <v>204.8768</v>
      </c>
      <c r="AD10" s="181">
        <v>1068.52363008</v>
      </c>
      <c r="AE10" s="181">
        <v>74.52</v>
      </c>
      <c r="AF10" s="181">
        <v>419.22235999999998</v>
      </c>
      <c r="AG10" s="181">
        <v>1062</v>
      </c>
      <c r="AH10" s="181">
        <v>9029.0008079999989</v>
      </c>
      <c r="AI10" s="181">
        <v>1037.5</v>
      </c>
      <c r="AJ10" s="181">
        <v>8880.0785999999989</v>
      </c>
      <c r="AK10" s="181">
        <v>14336.618729096988</v>
      </c>
      <c r="AL10" s="181">
        <v>3483.1503918662197</v>
      </c>
      <c r="AM10" s="181">
        <v>14415.630000000001</v>
      </c>
      <c r="AN10" s="181">
        <v>3610.87068</v>
      </c>
      <c r="AO10" s="181">
        <v>14336.618729096988</v>
      </c>
      <c r="AP10" s="181">
        <v>1086.0848884414713</v>
      </c>
      <c r="AQ10" s="181">
        <v>14373.16</v>
      </c>
      <c r="AR10" s="181">
        <v>1217.55674</v>
      </c>
      <c r="AS10" s="181">
        <v>66.099999999999994</v>
      </c>
      <c r="AT10" s="181">
        <v>52.39</v>
      </c>
      <c r="AU10" s="181">
        <v>35.299999999999997</v>
      </c>
      <c r="AV10" s="181">
        <v>27.996649999999999</v>
      </c>
    </row>
    <row r="11" spans="1:48" ht="45">
      <c r="A11" s="156" t="s">
        <v>644</v>
      </c>
      <c r="B11" s="158" t="s">
        <v>615</v>
      </c>
      <c r="C11" s="159">
        <v>2</v>
      </c>
      <c r="D11" s="159">
        <v>153</v>
      </c>
      <c r="E11" s="159">
        <v>143</v>
      </c>
      <c r="F11" s="159">
        <v>25947</v>
      </c>
      <c r="G11" s="159">
        <v>7</v>
      </c>
      <c r="H11" s="177"/>
      <c r="I11" s="175"/>
      <c r="J11" s="177"/>
      <c r="K11" s="157">
        <v>52</v>
      </c>
      <c r="L11" s="159">
        <v>57</v>
      </c>
      <c r="M11" s="177">
        <v>2</v>
      </c>
      <c r="N11" s="177">
        <v>2</v>
      </c>
      <c r="O11" s="157">
        <v>35</v>
      </c>
      <c r="P11" s="159">
        <v>39</v>
      </c>
      <c r="Q11" s="157">
        <v>15</v>
      </c>
      <c r="R11" s="159">
        <v>18</v>
      </c>
      <c r="S11" s="177">
        <v>15</v>
      </c>
      <c r="T11" s="177">
        <v>16</v>
      </c>
      <c r="U11" s="114"/>
      <c r="V11" s="114"/>
      <c r="W11" s="114"/>
      <c r="X11" s="114"/>
      <c r="Y11" s="181">
        <v>28450.48</v>
      </c>
      <c r="Z11" s="181">
        <v>14221.857690000001</v>
      </c>
      <c r="AA11" s="181">
        <v>28416.68</v>
      </c>
      <c r="AB11" s="181">
        <v>14195.077720000001</v>
      </c>
      <c r="AC11" s="181">
        <v>178.94800000000001</v>
      </c>
      <c r="AD11" s="181">
        <v>927.15867839999987</v>
      </c>
      <c r="AE11" s="181">
        <v>163.36000000000001</v>
      </c>
      <c r="AF11" s="181">
        <v>895.51967000000002</v>
      </c>
      <c r="AG11" s="181">
        <v>1062</v>
      </c>
      <c r="AH11" s="181">
        <v>9029.0008079999989</v>
      </c>
      <c r="AI11" s="181">
        <v>1037.5</v>
      </c>
      <c r="AJ11" s="181">
        <v>8893.4401799999996</v>
      </c>
      <c r="AK11" s="181">
        <v>13226.686956521738</v>
      </c>
      <c r="AL11" s="181">
        <v>3213.4871357217385</v>
      </c>
      <c r="AM11" s="181">
        <v>13582.91</v>
      </c>
      <c r="AN11" s="181">
        <v>3303.1763700000001</v>
      </c>
      <c r="AO11" s="181">
        <v>13226.686956521738</v>
      </c>
      <c r="AP11" s="181">
        <v>1002.0008970782609</v>
      </c>
      <c r="AQ11" s="181">
        <v>13632.91</v>
      </c>
      <c r="AR11" s="181">
        <v>1102.9414999999999</v>
      </c>
      <c r="AS11" s="181">
        <v>66.099999999999994</v>
      </c>
      <c r="AT11" s="181">
        <v>52.39</v>
      </c>
      <c r="AU11" s="181">
        <v>33.799999999999997</v>
      </c>
      <c r="AV11" s="181">
        <v>26.779969999999999</v>
      </c>
    </row>
    <row r="12" spans="1:48">
      <c r="A12" s="29"/>
      <c r="B12" s="32"/>
      <c r="C12" s="33"/>
      <c r="D12" s="33"/>
      <c r="E12" s="33"/>
      <c r="F12" s="33"/>
      <c r="G12" s="33"/>
      <c r="H12" s="33"/>
      <c r="I12" s="139"/>
      <c r="J12" s="139"/>
      <c r="K12" s="30"/>
      <c r="L12" s="33"/>
      <c r="M12" s="33"/>
      <c r="N12" s="33"/>
      <c r="O12" s="30"/>
      <c r="P12" s="33"/>
      <c r="Q12" s="30"/>
      <c r="R12" s="33"/>
      <c r="S12" s="33"/>
      <c r="T12" s="33"/>
      <c r="U12" s="114"/>
      <c r="V12" s="114"/>
      <c r="W12" s="114"/>
      <c r="X12" s="114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1:48">
      <c r="A13" s="29"/>
      <c r="B13" s="32"/>
      <c r="C13" s="33"/>
      <c r="D13" s="33"/>
      <c r="E13" s="33"/>
      <c r="F13" s="33"/>
      <c r="G13" s="33"/>
      <c r="H13" s="33"/>
      <c r="I13" s="139"/>
      <c r="J13" s="139"/>
      <c r="K13" s="30"/>
      <c r="L13" s="33"/>
      <c r="M13" s="33"/>
      <c r="N13" s="33"/>
      <c r="O13" s="30"/>
      <c r="P13" s="33"/>
      <c r="Q13" s="30"/>
      <c r="R13" s="33"/>
      <c r="S13" s="33"/>
      <c r="T13" s="33"/>
      <c r="U13" s="114"/>
      <c r="V13" s="114"/>
      <c r="W13" s="114"/>
      <c r="X13" s="114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1:48">
      <c r="A14" s="29"/>
      <c r="B14" s="32"/>
      <c r="C14" s="33"/>
      <c r="D14" s="33"/>
      <c r="E14" s="33"/>
      <c r="F14" s="33"/>
      <c r="G14" s="33"/>
      <c r="H14" s="33"/>
      <c r="I14" s="139"/>
      <c r="J14" s="139"/>
      <c r="K14" s="30"/>
      <c r="L14" s="33"/>
      <c r="M14" s="33"/>
      <c r="N14" s="33"/>
      <c r="O14" s="30"/>
      <c r="P14" s="33"/>
      <c r="Q14" s="30"/>
      <c r="R14" s="33"/>
      <c r="S14" s="33"/>
      <c r="T14" s="33"/>
      <c r="U14" s="114"/>
      <c r="V14" s="114"/>
      <c r="W14" s="114"/>
      <c r="X14" s="114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>
      <c r="A15" s="29"/>
      <c r="B15" s="32"/>
      <c r="C15" s="33"/>
      <c r="D15" s="33"/>
      <c r="E15" s="33"/>
      <c r="F15" s="33"/>
      <c r="G15" s="33"/>
      <c r="H15" s="33"/>
      <c r="I15" s="139"/>
      <c r="J15" s="139"/>
      <c r="K15" s="30"/>
      <c r="L15" s="33"/>
      <c r="M15" s="33"/>
      <c r="N15" s="33"/>
      <c r="O15" s="30"/>
      <c r="P15" s="33"/>
      <c r="Q15" s="30"/>
      <c r="R15" s="33"/>
      <c r="S15" s="33"/>
      <c r="T15" s="33"/>
      <c r="U15" s="114"/>
      <c r="V15" s="114"/>
      <c r="W15" s="114"/>
      <c r="X15" s="114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>
      <c r="A16" s="29"/>
      <c r="B16" s="32"/>
      <c r="C16" s="33"/>
      <c r="D16" s="33"/>
      <c r="E16" s="33"/>
      <c r="F16" s="33"/>
      <c r="G16" s="33"/>
      <c r="H16" s="33"/>
      <c r="I16" s="139"/>
      <c r="J16" s="139"/>
      <c r="K16" s="30"/>
      <c r="L16" s="33"/>
      <c r="M16" s="33"/>
      <c r="N16" s="33"/>
      <c r="O16" s="30"/>
      <c r="P16" s="33"/>
      <c r="Q16" s="30"/>
      <c r="R16" s="33"/>
      <c r="S16" s="33"/>
      <c r="T16" s="33"/>
      <c r="U16" s="114"/>
      <c r="V16" s="114"/>
      <c r="W16" s="114"/>
      <c r="X16" s="11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1:48">
      <c r="A17" s="29"/>
      <c r="B17" s="32"/>
      <c r="C17" s="33"/>
      <c r="D17" s="33"/>
      <c r="E17" s="33"/>
      <c r="F17" s="33"/>
      <c r="G17" s="33"/>
      <c r="H17" s="33"/>
      <c r="I17" s="139"/>
      <c r="J17" s="139"/>
      <c r="K17" s="30"/>
      <c r="L17" s="33"/>
      <c r="M17" s="33"/>
      <c r="N17" s="33"/>
      <c r="O17" s="30"/>
      <c r="P17" s="33"/>
      <c r="Q17" s="30"/>
      <c r="R17" s="33"/>
      <c r="S17" s="33"/>
      <c r="T17" s="33"/>
      <c r="U17" s="114"/>
      <c r="V17" s="114"/>
      <c r="W17" s="114"/>
      <c r="X17" s="114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1:48">
      <c r="A18" s="29"/>
      <c r="B18" s="32"/>
      <c r="C18" s="33"/>
      <c r="D18" s="33"/>
      <c r="E18" s="33"/>
      <c r="F18" s="33"/>
      <c r="G18" s="33"/>
      <c r="H18" s="33"/>
      <c r="I18" s="139"/>
      <c r="J18" s="139"/>
      <c r="K18" s="30"/>
      <c r="L18" s="33"/>
      <c r="M18" s="33"/>
      <c r="N18" s="33"/>
      <c r="O18" s="30"/>
      <c r="P18" s="33"/>
      <c r="Q18" s="30"/>
      <c r="R18" s="33"/>
      <c r="S18" s="33"/>
      <c r="T18" s="33"/>
      <c r="U18" s="114"/>
      <c r="V18" s="114"/>
      <c r="W18" s="114"/>
      <c r="X18" s="114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1:48">
      <c r="A19" s="29"/>
      <c r="B19" s="32"/>
      <c r="C19" s="33"/>
      <c r="D19" s="33"/>
      <c r="E19" s="33"/>
      <c r="F19" s="33"/>
      <c r="G19" s="33"/>
      <c r="H19" s="33"/>
      <c r="I19" s="139"/>
      <c r="J19" s="139"/>
      <c r="K19" s="30"/>
      <c r="L19" s="33"/>
      <c r="M19" s="33"/>
      <c r="N19" s="33"/>
      <c r="O19" s="30"/>
      <c r="P19" s="33"/>
      <c r="Q19" s="30"/>
      <c r="R19" s="33"/>
      <c r="S19" s="33"/>
      <c r="T19" s="33"/>
      <c r="U19" s="114"/>
      <c r="V19" s="114"/>
      <c r="W19" s="114"/>
      <c r="X19" s="114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1:48">
      <c r="A20" s="29"/>
      <c r="B20" s="32"/>
      <c r="C20" s="33"/>
      <c r="D20" s="33"/>
      <c r="E20" s="33"/>
      <c r="F20" s="33"/>
      <c r="G20" s="33"/>
      <c r="H20" s="33"/>
      <c r="I20" s="139"/>
      <c r="J20" s="139"/>
      <c r="K20" s="30"/>
      <c r="L20" s="33"/>
      <c r="M20" s="33"/>
      <c r="N20" s="33"/>
      <c r="O20" s="30"/>
      <c r="P20" s="33"/>
      <c r="Q20" s="30"/>
      <c r="R20" s="33"/>
      <c r="S20" s="33"/>
      <c r="T20" s="33"/>
      <c r="U20" s="114"/>
      <c r="V20" s="114"/>
      <c r="W20" s="114"/>
      <c r="X20" s="114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1:48">
      <c r="A21" s="29"/>
      <c r="B21" s="32"/>
      <c r="C21" s="33"/>
      <c r="D21" s="33"/>
      <c r="E21" s="33"/>
      <c r="F21" s="33"/>
      <c r="G21" s="33"/>
      <c r="H21" s="33"/>
      <c r="I21" s="139"/>
      <c r="J21" s="139"/>
      <c r="K21" s="30"/>
      <c r="L21" s="33"/>
      <c r="M21" s="33"/>
      <c r="N21" s="33"/>
      <c r="O21" s="30"/>
      <c r="P21" s="33"/>
      <c r="Q21" s="30"/>
      <c r="R21" s="33"/>
      <c r="S21" s="33"/>
      <c r="T21" s="33"/>
      <c r="U21" s="114"/>
      <c r="V21" s="114"/>
      <c r="W21" s="114"/>
      <c r="X21" s="114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48">
      <c r="A22" s="29"/>
      <c r="B22" s="32"/>
      <c r="C22" s="33"/>
      <c r="D22" s="33"/>
      <c r="E22" s="33"/>
      <c r="F22" s="33"/>
      <c r="G22" s="33"/>
      <c r="H22" s="33"/>
      <c r="I22" s="139"/>
      <c r="J22" s="139"/>
      <c r="K22" s="30"/>
      <c r="L22" s="33"/>
      <c r="M22" s="33"/>
      <c r="N22" s="33"/>
      <c r="O22" s="30"/>
      <c r="P22" s="33"/>
      <c r="Q22" s="30"/>
      <c r="R22" s="33"/>
      <c r="S22" s="33"/>
      <c r="T22" s="33"/>
      <c r="U22" s="114"/>
      <c r="V22" s="114"/>
      <c r="W22" s="114"/>
      <c r="X22" s="114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</sheetData>
  <mergeCells count="55">
    <mergeCell ref="M4:N4"/>
    <mergeCell ref="S4:T4"/>
    <mergeCell ref="T5:T7"/>
    <mergeCell ref="S5:S7"/>
    <mergeCell ref="O6:O7"/>
    <mergeCell ref="P6:P7"/>
    <mergeCell ref="Q6:Q7"/>
    <mergeCell ref="AO6:AP6"/>
    <mergeCell ref="M5:M7"/>
    <mergeCell ref="AU6:AU7"/>
    <mergeCell ref="R6:R7"/>
    <mergeCell ref="O5:P5"/>
    <mergeCell ref="Q5:R5"/>
    <mergeCell ref="AM6:AN6"/>
    <mergeCell ref="AQ6:AR6"/>
    <mergeCell ref="AA5:AB6"/>
    <mergeCell ref="Y4:Z6"/>
    <mergeCell ref="N5:N7"/>
    <mergeCell ref="U4:V5"/>
    <mergeCell ref="W4:X5"/>
    <mergeCell ref="U6:U7"/>
    <mergeCell ref="V6:V7"/>
    <mergeCell ref="W6:W7"/>
    <mergeCell ref="AV6:AV7"/>
    <mergeCell ref="AA4:AR4"/>
    <mergeCell ref="AS4:AV4"/>
    <mergeCell ref="AC5:AF5"/>
    <mergeCell ref="AG5:AJ5"/>
    <mergeCell ref="AK5:AN5"/>
    <mergeCell ref="AO5:AR5"/>
    <mergeCell ref="AS5:AT5"/>
    <mergeCell ref="AU5:AV5"/>
    <mergeCell ref="AC6:AD6"/>
    <mergeCell ref="AE6:AF6"/>
    <mergeCell ref="AG6:AH6"/>
    <mergeCell ref="AI6:AJ6"/>
    <mergeCell ref="AK6:AL6"/>
    <mergeCell ref="AS6:AS7"/>
    <mergeCell ref="AT6:AT7"/>
    <mergeCell ref="A1:X1"/>
    <mergeCell ref="B2:E2"/>
    <mergeCell ref="B3:E3"/>
    <mergeCell ref="K4:L4"/>
    <mergeCell ref="O4:R4"/>
    <mergeCell ref="F4:F7"/>
    <mergeCell ref="G4:G7"/>
    <mergeCell ref="A4:A7"/>
    <mergeCell ref="B4:B7"/>
    <mergeCell ref="C4:C7"/>
    <mergeCell ref="D4:D7"/>
    <mergeCell ref="E4:E7"/>
    <mergeCell ref="H4:J6"/>
    <mergeCell ref="K5:K7"/>
    <mergeCell ref="L5:L7"/>
    <mergeCell ref="X6:X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2"/>
  <sheetViews>
    <sheetView zoomScale="85" zoomScaleNormal="85" workbookViewId="0">
      <selection activeCell="E134" sqref="E134"/>
    </sheetView>
  </sheetViews>
  <sheetFormatPr defaultRowHeight="15"/>
  <cols>
    <col min="1" max="1" width="41.28515625" customWidth="1"/>
    <col min="2" max="2" width="17" customWidth="1"/>
    <col min="3" max="3" width="10.85546875" customWidth="1"/>
    <col min="4" max="4" width="17.85546875" customWidth="1"/>
    <col min="5" max="5" width="14.7109375" customWidth="1"/>
  </cols>
  <sheetData>
    <row r="1" spans="1:5" ht="18">
      <c r="A1" s="226" t="s">
        <v>140</v>
      </c>
      <c r="B1" s="226"/>
    </row>
    <row r="2" spans="1:5">
      <c r="A2" s="44" t="s">
        <v>270</v>
      </c>
      <c r="B2" s="13"/>
    </row>
    <row r="3" spans="1:5">
      <c r="A3" s="127" t="s">
        <v>591</v>
      </c>
      <c r="B3" s="25"/>
    </row>
    <row r="4" spans="1:5" ht="22.5">
      <c r="A4" s="281" t="s">
        <v>3</v>
      </c>
      <c r="B4" s="284"/>
      <c r="C4" s="284"/>
      <c r="D4" s="245"/>
      <c r="E4" s="123" t="s">
        <v>516</v>
      </c>
    </row>
    <row r="5" spans="1:5">
      <c r="A5" s="7" t="s">
        <v>141</v>
      </c>
      <c r="E5" s="30" t="s">
        <v>634</v>
      </c>
    </row>
    <row r="6" spans="1:5">
      <c r="A6" s="9" t="s">
        <v>142</v>
      </c>
      <c r="E6" s="30">
        <v>264</v>
      </c>
    </row>
    <row r="7" spans="1:5">
      <c r="A7" s="128" t="s">
        <v>143</v>
      </c>
      <c r="E7" s="30">
        <v>34</v>
      </c>
    </row>
    <row r="8" spans="1:5">
      <c r="A8" s="296" t="s">
        <v>517</v>
      </c>
      <c r="B8" s="296"/>
      <c r="C8" s="294" t="s">
        <v>518</v>
      </c>
      <c r="D8" s="295"/>
      <c r="E8" s="30">
        <v>12</v>
      </c>
    </row>
    <row r="9" spans="1:5">
      <c r="A9" s="296"/>
      <c r="B9" s="296"/>
      <c r="C9" s="294" t="s">
        <v>519</v>
      </c>
      <c r="D9" s="295"/>
      <c r="E9" s="30">
        <v>360</v>
      </c>
    </row>
    <row r="10" spans="1:5">
      <c r="A10" s="296" t="s">
        <v>520</v>
      </c>
      <c r="B10" s="296"/>
      <c r="C10" s="294" t="s">
        <v>518</v>
      </c>
      <c r="D10" s="295"/>
      <c r="E10" s="30">
        <v>784</v>
      </c>
    </row>
    <row r="11" spans="1:5">
      <c r="A11" s="296"/>
      <c r="B11" s="296"/>
      <c r="C11" s="294" t="s">
        <v>521</v>
      </c>
      <c r="D11" s="295"/>
      <c r="E11" s="30">
        <v>48947</v>
      </c>
    </row>
    <row r="12" spans="1:5">
      <c r="A12" s="293" t="s">
        <v>522</v>
      </c>
      <c r="B12" s="293"/>
      <c r="C12" s="294" t="s">
        <v>518</v>
      </c>
      <c r="D12" s="295"/>
      <c r="E12" s="30">
        <v>0</v>
      </c>
    </row>
    <row r="13" spans="1:5">
      <c r="A13" s="293"/>
      <c r="B13" s="293"/>
      <c r="C13" s="294" t="s">
        <v>521</v>
      </c>
      <c r="D13" s="295"/>
      <c r="E13" s="30">
        <v>0</v>
      </c>
    </row>
    <row r="14" spans="1:5">
      <c r="A14" s="129" t="s">
        <v>144</v>
      </c>
      <c r="E14" s="30">
        <v>36.31</v>
      </c>
    </row>
    <row r="15" spans="1:5">
      <c r="A15" s="115" t="s">
        <v>145</v>
      </c>
      <c r="B15" s="116"/>
      <c r="C15" s="116"/>
      <c r="D15" s="116"/>
      <c r="E15" s="117"/>
    </row>
    <row r="16" spans="1:5">
      <c r="A16" s="115" t="s">
        <v>146</v>
      </c>
      <c r="B16" s="116"/>
      <c r="C16" s="116"/>
      <c r="D16" s="116"/>
      <c r="E16" s="117"/>
    </row>
    <row r="17" spans="1:5">
      <c r="A17" s="264" t="s">
        <v>508</v>
      </c>
      <c r="B17" s="266"/>
      <c r="C17" s="268"/>
      <c r="D17" s="120" t="s">
        <v>490</v>
      </c>
      <c r="E17" s="30">
        <v>14528.42</v>
      </c>
    </row>
    <row r="18" spans="1:5">
      <c r="A18" s="265"/>
      <c r="B18" s="267"/>
      <c r="C18" s="269"/>
      <c r="D18" s="120" t="s">
        <v>491</v>
      </c>
      <c r="E18" s="30">
        <v>8371.86</v>
      </c>
    </row>
    <row r="19" spans="1:5">
      <c r="A19" s="289" t="s">
        <v>498</v>
      </c>
      <c r="B19" s="292" t="s">
        <v>507</v>
      </c>
      <c r="C19" s="292"/>
      <c r="D19" s="120" t="s">
        <v>490</v>
      </c>
      <c r="E19" s="30">
        <v>14439.92</v>
      </c>
    </row>
    <row r="20" spans="1:5">
      <c r="A20" s="290"/>
      <c r="B20" s="292"/>
      <c r="C20" s="292"/>
      <c r="D20" s="120" t="s">
        <v>491</v>
      </c>
      <c r="E20" s="30">
        <v>8328.4</v>
      </c>
    </row>
    <row r="21" spans="1:5">
      <c r="A21" s="290"/>
      <c r="B21" s="287" t="s">
        <v>496</v>
      </c>
      <c r="C21" s="287" t="s">
        <v>497</v>
      </c>
      <c r="D21" s="118" t="s">
        <v>500</v>
      </c>
      <c r="E21" s="30">
        <v>8328.4</v>
      </c>
    </row>
    <row r="22" spans="1:5">
      <c r="A22" s="290"/>
      <c r="B22" s="287"/>
      <c r="C22" s="287"/>
      <c r="D22" s="118" t="s">
        <v>501</v>
      </c>
      <c r="E22" s="30">
        <v>7264.21</v>
      </c>
    </row>
    <row r="23" spans="1:5">
      <c r="A23" s="290"/>
      <c r="B23" s="287"/>
      <c r="C23" s="287" t="s">
        <v>491</v>
      </c>
      <c r="D23" s="118" t="s">
        <v>500</v>
      </c>
      <c r="E23" s="30">
        <v>268.61</v>
      </c>
    </row>
    <row r="24" spans="1:5">
      <c r="A24" s="290"/>
      <c r="B24" s="287"/>
      <c r="C24" s="287"/>
      <c r="D24" s="118" t="s">
        <v>501</v>
      </c>
      <c r="E24" s="30">
        <v>1158.08</v>
      </c>
    </row>
    <row r="25" spans="1:5" ht="31.5">
      <c r="A25" s="290"/>
      <c r="B25" s="287" t="s">
        <v>499</v>
      </c>
      <c r="C25" s="287" t="s">
        <v>497</v>
      </c>
      <c r="D25" s="119" t="s">
        <v>505</v>
      </c>
      <c r="E25" s="30">
        <v>224.71</v>
      </c>
    </row>
    <row r="26" spans="1:5">
      <c r="A26" s="290"/>
      <c r="B26" s="287"/>
      <c r="C26" s="287"/>
      <c r="D26" s="118" t="s">
        <v>501</v>
      </c>
      <c r="E26" s="30">
        <v>1101.32</v>
      </c>
    </row>
    <row r="27" spans="1:5" ht="31.5">
      <c r="A27" s="290"/>
      <c r="B27" s="287"/>
      <c r="C27" s="287" t="s">
        <v>491</v>
      </c>
      <c r="D27" s="119" t="s">
        <v>505</v>
      </c>
      <c r="E27" s="30">
        <v>914.45</v>
      </c>
    </row>
    <row r="28" spans="1:5">
      <c r="A28" s="290"/>
      <c r="B28" s="287"/>
      <c r="C28" s="287"/>
      <c r="D28" s="118" t="s">
        <v>501</v>
      </c>
      <c r="E28" s="30">
        <v>6475.38</v>
      </c>
    </row>
    <row r="29" spans="1:5">
      <c r="A29" s="290"/>
      <c r="B29" s="288" t="s">
        <v>506</v>
      </c>
      <c r="C29" s="287" t="s">
        <v>497</v>
      </c>
      <c r="D29" s="118" t="s">
        <v>503</v>
      </c>
      <c r="E29" s="30">
        <v>817.96</v>
      </c>
    </row>
    <row r="30" spans="1:5">
      <c r="A30" s="290"/>
      <c r="B30" s="288"/>
      <c r="C30" s="287"/>
      <c r="D30" s="118" t="s">
        <v>501</v>
      </c>
      <c r="E30" s="30">
        <v>5768.71</v>
      </c>
    </row>
    <row r="31" spans="1:5">
      <c r="A31" s="290"/>
      <c r="B31" s="288"/>
      <c r="C31" s="287" t="s">
        <v>491</v>
      </c>
      <c r="D31" s="118" t="s">
        <v>503</v>
      </c>
      <c r="E31" s="30">
        <v>2226</v>
      </c>
    </row>
    <row r="32" spans="1:5">
      <c r="A32" s="290"/>
      <c r="B32" s="288"/>
      <c r="C32" s="287"/>
      <c r="D32" s="118" t="s">
        <v>501</v>
      </c>
      <c r="E32" s="30">
        <v>554.86</v>
      </c>
    </row>
    <row r="33" spans="1:5">
      <c r="A33" s="290"/>
      <c r="B33" s="287" t="s">
        <v>502</v>
      </c>
      <c r="C33" s="287" t="s">
        <v>497</v>
      </c>
      <c r="D33" s="118" t="s">
        <v>503</v>
      </c>
      <c r="E33" s="30">
        <v>1349.41</v>
      </c>
    </row>
    <row r="34" spans="1:5">
      <c r="A34" s="290"/>
      <c r="B34" s="287"/>
      <c r="C34" s="287"/>
      <c r="D34" s="118" t="s">
        <v>501</v>
      </c>
      <c r="E34" s="30">
        <v>305.69</v>
      </c>
    </row>
    <row r="35" spans="1:5">
      <c r="A35" s="290"/>
      <c r="B35" s="287"/>
      <c r="C35" s="287" t="s">
        <v>491</v>
      </c>
      <c r="D35" s="118" t="s">
        <v>503</v>
      </c>
      <c r="E35" s="30">
        <v>2226</v>
      </c>
    </row>
    <row r="36" spans="1:5">
      <c r="A36" s="291"/>
      <c r="B36" s="287"/>
      <c r="C36" s="287"/>
      <c r="D36" s="118" t="s">
        <v>501</v>
      </c>
      <c r="E36" s="30">
        <v>140.08000000000001</v>
      </c>
    </row>
    <row r="37" spans="1:5">
      <c r="A37" s="285" t="s">
        <v>504</v>
      </c>
      <c r="B37" s="287" t="s">
        <v>490</v>
      </c>
      <c r="C37" s="287" t="s">
        <v>503</v>
      </c>
      <c r="D37" s="287"/>
      <c r="E37" s="30">
        <v>1349.41</v>
      </c>
    </row>
    <row r="38" spans="1:5">
      <c r="A38" s="286"/>
      <c r="B38" s="287"/>
      <c r="C38" s="287" t="s">
        <v>501</v>
      </c>
      <c r="D38" s="287"/>
      <c r="E38" s="30">
        <v>88.49</v>
      </c>
    </row>
    <row r="39" spans="1:5">
      <c r="A39" s="286"/>
      <c r="B39" s="287" t="s">
        <v>491</v>
      </c>
      <c r="C39" s="287" t="s">
        <v>503</v>
      </c>
      <c r="D39" s="287"/>
      <c r="E39" s="30">
        <v>57.88</v>
      </c>
    </row>
    <row r="40" spans="1:5">
      <c r="A40" s="286"/>
      <c r="B40" s="287"/>
      <c r="C40" s="287" t="s">
        <v>501</v>
      </c>
      <c r="D40" s="287"/>
      <c r="E40" s="30">
        <v>43.47</v>
      </c>
    </row>
    <row r="41" spans="1:5">
      <c r="A41" s="7" t="s">
        <v>147</v>
      </c>
      <c r="E41" s="30" t="s">
        <v>635</v>
      </c>
    </row>
    <row r="42" spans="1:5">
      <c r="A42" s="7" t="s">
        <v>148</v>
      </c>
      <c r="E42" s="30">
        <v>4946</v>
      </c>
    </row>
    <row r="43" spans="1:5">
      <c r="A43" s="7" t="s">
        <v>143</v>
      </c>
      <c r="E43" s="30">
        <v>8</v>
      </c>
    </row>
    <row r="44" spans="1:5">
      <c r="A44" s="7" t="s">
        <v>144</v>
      </c>
      <c r="E44" s="30">
        <v>7</v>
      </c>
    </row>
    <row r="45" spans="1:5">
      <c r="A45" s="115" t="s">
        <v>145</v>
      </c>
      <c r="B45" s="116"/>
      <c r="C45" s="116"/>
      <c r="D45" s="116"/>
      <c r="E45" s="117"/>
    </row>
    <row r="46" spans="1:5">
      <c r="A46" s="115" t="s">
        <v>146</v>
      </c>
      <c r="B46" s="116"/>
      <c r="C46" s="116"/>
      <c r="D46" s="116"/>
      <c r="E46" s="117"/>
    </row>
    <row r="47" spans="1:5">
      <c r="A47" s="264" t="s">
        <v>508</v>
      </c>
      <c r="B47" s="266"/>
      <c r="C47" s="268"/>
      <c r="D47" s="120" t="s">
        <v>490</v>
      </c>
      <c r="E47" s="30">
        <v>572651.17000000004</v>
      </c>
    </row>
    <row r="48" spans="1:5">
      <c r="A48" s="265"/>
      <c r="B48" s="267"/>
      <c r="C48" s="269"/>
      <c r="D48" s="120" t="s">
        <v>491</v>
      </c>
      <c r="E48" s="30">
        <v>572651.17000000004</v>
      </c>
    </row>
    <row r="49" spans="1:5">
      <c r="A49" s="289" t="s">
        <v>498</v>
      </c>
      <c r="B49" s="292" t="s">
        <v>507</v>
      </c>
      <c r="C49" s="292"/>
      <c r="D49" s="120" t="s">
        <v>490</v>
      </c>
      <c r="E49" s="30">
        <v>567659.6</v>
      </c>
    </row>
    <row r="50" spans="1:5">
      <c r="A50" s="290"/>
      <c r="B50" s="292"/>
      <c r="C50" s="292"/>
      <c r="D50" s="120" t="s">
        <v>491</v>
      </c>
      <c r="E50" s="30">
        <v>567659.6</v>
      </c>
    </row>
    <row r="51" spans="1:5">
      <c r="A51" s="290"/>
      <c r="B51" s="287" t="s">
        <v>496</v>
      </c>
      <c r="C51" s="287" t="s">
        <v>497</v>
      </c>
      <c r="D51" s="118" t="s">
        <v>500</v>
      </c>
      <c r="E51" s="30">
        <v>4273.6000000000004</v>
      </c>
    </row>
    <row r="52" spans="1:5">
      <c r="A52" s="290"/>
      <c r="B52" s="287"/>
      <c r="C52" s="287"/>
      <c r="D52" s="118" t="s">
        <v>501</v>
      </c>
      <c r="E52" s="30">
        <v>24078.22</v>
      </c>
    </row>
    <row r="53" spans="1:5">
      <c r="A53" s="290"/>
      <c r="B53" s="287"/>
      <c r="C53" s="287" t="s">
        <v>491</v>
      </c>
      <c r="D53" s="118" t="s">
        <v>500</v>
      </c>
      <c r="E53" s="30">
        <v>4273.6000000000004</v>
      </c>
    </row>
    <row r="54" spans="1:5">
      <c r="A54" s="290"/>
      <c r="B54" s="287"/>
      <c r="C54" s="287"/>
      <c r="D54" s="118" t="s">
        <v>501</v>
      </c>
      <c r="E54" s="30">
        <v>24078.22</v>
      </c>
    </row>
    <row r="55" spans="1:5" ht="31.5">
      <c r="A55" s="290"/>
      <c r="B55" s="287" t="s">
        <v>499</v>
      </c>
      <c r="C55" s="287" t="s">
        <v>497</v>
      </c>
      <c r="D55" s="119" t="s">
        <v>505</v>
      </c>
      <c r="E55" s="30">
        <v>68</v>
      </c>
    </row>
    <row r="56" spans="1:5">
      <c r="A56" s="290"/>
      <c r="B56" s="287"/>
      <c r="C56" s="287"/>
      <c r="D56" s="118" t="s">
        <v>501</v>
      </c>
      <c r="E56" s="30">
        <v>526212.56000000006</v>
      </c>
    </row>
    <row r="57" spans="1:5" ht="31.5">
      <c r="A57" s="290"/>
      <c r="B57" s="287"/>
      <c r="C57" s="287" t="s">
        <v>491</v>
      </c>
      <c r="D57" s="119" t="s">
        <v>505</v>
      </c>
      <c r="E57" s="30">
        <v>68</v>
      </c>
    </row>
    <row r="58" spans="1:5">
      <c r="A58" s="290"/>
      <c r="B58" s="287"/>
      <c r="C58" s="287"/>
      <c r="D58" s="118" t="s">
        <v>501</v>
      </c>
      <c r="E58" s="30">
        <v>526212.56000000006</v>
      </c>
    </row>
    <row r="59" spans="1:5">
      <c r="A59" s="290"/>
      <c r="B59" s="288" t="s">
        <v>506</v>
      </c>
      <c r="C59" s="287" t="s">
        <v>497</v>
      </c>
      <c r="D59" s="118" t="s">
        <v>503</v>
      </c>
      <c r="E59" s="30">
        <v>53.4</v>
      </c>
    </row>
    <row r="60" spans="1:5">
      <c r="A60" s="290"/>
      <c r="B60" s="288"/>
      <c r="C60" s="287"/>
      <c r="D60" s="118" t="s">
        <v>501</v>
      </c>
      <c r="E60" s="30">
        <v>13562.47</v>
      </c>
    </row>
    <row r="61" spans="1:5">
      <c r="A61" s="290"/>
      <c r="B61" s="288"/>
      <c r="C61" s="287" t="s">
        <v>491</v>
      </c>
      <c r="D61" s="118" t="s">
        <v>503</v>
      </c>
      <c r="E61" s="30">
        <v>53.4</v>
      </c>
    </row>
    <row r="62" spans="1:5">
      <c r="A62" s="290"/>
      <c r="B62" s="288"/>
      <c r="C62" s="287"/>
      <c r="D62" s="118" t="s">
        <v>501</v>
      </c>
      <c r="E62" s="30">
        <v>13562.47</v>
      </c>
    </row>
    <row r="63" spans="1:5">
      <c r="A63" s="290"/>
      <c r="B63" s="287" t="s">
        <v>502</v>
      </c>
      <c r="C63" s="287" t="s">
        <v>497</v>
      </c>
      <c r="D63" s="118" t="s">
        <v>503</v>
      </c>
      <c r="E63" s="30">
        <v>53.4</v>
      </c>
    </row>
    <row r="64" spans="1:5">
      <c r="A64" s="290"/>
      <c r="B64" s="287"/>
      <c r="C64" s="287"/>
      <c r="D64" s="118" t="s">
        <v>501</v>
      </c>
      <c r="E64" s="30">
        <v>3806.35</v>
      </c>
    </row>
    <row r="65" spans="1:5">
      <c r="A65" s="290"/>
      <c r="B65" s="287"/>
      <c r="C65" s="287" t="s">
        <v>491</v>
      </c>
      <c r="D65" s="118" t="s">
        <v>503</v>
      </c>
      <c r="E65" s="30">
        <v>53.4</v>
      </c>
    </row>
    <row r="66" spans="1:5">
      <c r="A66" s="291"/>
      <c r="B66" s="287"/>
      <c r="C66" s="287"/>
      <c r="D66" s="118" t="s">
        <v>501</v>
      </c>
      <c r="E66" s="30">
        <v>3806.35</v>
      </c>
    </row>
    <row r="67" spans="1:5">
      <c r="A67" s="285" t="s">
        <v>504</v>
      </c>
      <c r="B67" s="287" t="s">
        <v>490</v>
      </c>
      <c r="C67" s="287" t="s">
        <v>503</v>
      </c>
      <c r="D67" s="287"/>
      <c r="E67" s="30">
        <v>6.3</v>
      </c>
    </row>
    <row r="68" spans="1:5">
      <c r="A68" s="286"/>
      <c r="B68" s="287"/>
      <c r="C68" s="287" t="s">
        <v>501</v>
      </c>
      <c r="D68" s="287"/>
      <c r="E68" s="30">
        <v>4991.57</v>
      </c>
    </row>
    <row r="69" spans="1:5">
      <c r="A69" s="286"/>
      <c r="B69" s="287" t="s">
        <v>491</v>
      </c>
      <c r="C69" s="287" t="s">
        <v>503</v>
      </c>
      <c r="D69" s="287"/>
      <c r="E69" s="30">
        <v>6.3</v>
      </c>
    </row>
    <row r="70" spans="1:5">
      <c r="A70" s="286"/>
      <c r="B70" s="287"/>
      <c r="C70" s="287" t="s">
        <v>501</v>
      </c>
      <c r="D70" s="287"/>
      <c r="E70" s="30">
        <v>4991.57</v>
      </c>
    </row>
    <row r="71" spans="1:5">
      <c r="A71" s="7" t="s">
        <v>149</v>
      </c>
      <c r="E71" s="30"/>
    </row>
    <row r="72" spans="1:5">
      <c r="A72" s="7" t="s">
        <v>468</v>
      </c>
      <c r="E72" s="30"/>
    </row>
    <row r="73" spans="1:5">
      <c r="A73" s="9" t="s">
        <v>150</v>
      </c>
      <c r="E73" s="30"/>
    </row>
    <row r="74" spans="1:5">
      <c r="A74" s="7" t="s">
        <v>143</v>
      </c>
      <c r="E74" s="30"/>
    </row>
    <row r="75" spans="1:5">
      <c r="A75" s="7" t="s">
        <v>144</v>
      </c>
      <c r="E75" s="30"/>
    </row>
    <row r="76" spans="1:5">
      <c r="A76" s="115" t="s">
        <v>145</v>
      </c>
      <c r="B76" s="116"/>
      <c r="C76" s="116"/>
      <c r="D76" s="116"/>
      <c r="E76" s="117"/>
    </row>
    <row r="77" spans="1:5">
      <c r="A77" s="115" t="s">
        <v>146</v>
      </c>
      <c r="B77" s="116"/>
      <c r="C77" s="116"/>
      <c r="D77" s="116"/>
      <c r="E77" s="117"/>
    </row>
    <row r="78" spans="1:5">
      <c r="A78" s="264" t="s">
        <v>508</v>
      </c>
      <c r="B78" s="266"/>
      <c r="C78" s="268"/>
      <c r="D78" s="120" t="s">
        <v>490</v>
      </c>
      <c r="E78" s="30"/>
    </row>
    <row r="79" spans="1:5">
      <c r="A79" s="265"/>
      <c r="B79" s="267"/>
      <c r="C79" s="269"/>
      <c r="D79" s="120" t="s">
        <v>491</v>
      </c>
      <c r="E79" s="30"/>
    </row>
    <row r="80" spans="1:5">
      <c r="A80" s="289" t="s">
        <v>498</v>
      </c>
      <c r="B80" s="292" t="s">
        <v>507</v>
      </c>
      <c r="C80" s="292"/>
      <c r="D80" s="120" t="s">
        <v>490</v>
      </c>
      <c r="E80" s="30"/>
    </row>
    <row r="81" spans="1:5">
      <c r="A81" s="290"/>
      <c r="B81" s="292"/>
      <c r="C81" s="292"/>
      <c r="D81" s="120" t="s">
        <v>491</v>
      </c>
      <c r="E81" s="30"/>
    </row>
    <row r="82" spans="1:5">
      <c r="A82" s="290"/>
      <c r="B82" s="287" t="s">
        <v>496</v>
      </c>
      <c r="C82" s="287" t="s">
        <v>497</v>
      </c>
      <c r="D82" s="118" t="s">
        <v>500</v>
      </c>
      <c r="E82" s="30"/>
    </row>
    <row r="83" spans="1:5">
      <c r="A83" s="290"/>
      <c r="B83" s="287"/>
      <c r="C83" s="287"/>
      <c r="D83" s="118" t="s">
        <v>501</v>
      </c>
      <c r="E83" s="30"/>
    </row>
    <row r="84" spans="1:5">
      <c r="A84" s="290"/>
      <c r="B84" s="287"/>
      <c r="C84" s="287" t="s">
        <v>491</v>
      </c>
      <c r="D84" s="118" t="s">
        <v>500</v>
      </c>
      <c r="E84" s="30"/>
    </row>
    <row r="85" spans="1:5">
      <c r="A85" s="290"/>
      <c r="B85" s="287"/>
      <c r="C85" s="287"/>
      <c r="D85" s="118" t="s">
        <v>501</v>
      </c>
      <c r="E85" s="30"/>
    </row>
    <row r="86" spans="1:5" ht="31.5">
      <c r="A86" s="290"/>
      <c r="B86" s="287" t="s">
        <v>499</v>
      </c>
      <c r="C86" s="287" t="s">
        <v>497</v>
      </c>
      <c r="D86" s="119" t="s">
        <v>505</v>
      </c>
      <c r="E86" s="30"/>
    </row>
    <row r="87" spans="1:5">
      <c r="A87" s="290"/>
      <c r="B87" s="287"/>
      <c r="C87" s="287"/>
      <c r="D87" s="118" t="s">
        <v>501</v>
      </c>
      <c r="E87" s="30"/>
    </row>
    <row r="88" spans="1:5" ht="31.5">
      <c r="A88" s="290"/>
      <c r="B88" s="287"/>
      <c r="C88" s="287" t="s">
        <v>491</v>
      </c>
      <c r="D88" s="119" t="s">
        <v>505</v>
      </c>
      <c r="E88" s="30"/>
    </row>
    <row r="89" spans="1:5">
      <c r="A89" s="290"/>
      <c r="B89" s="287"/>
      <c r="C89" s="287"/>
      <c r="D89" s="118" t="s">
        <v>501</v>
      </c>
      <c r="E89" s="30"/>
    </row>
    <row r="90" spans="1:5">
      <c r="A90" s="290"/>
      <c r="B90" s="288" t="s">
        <v>506</v>
      </c>
      <c r="C90" s="287" t="s">
        <v>497</v>
      </c>
      <c r="D90" s="118" t="s">
        <v>503</v>
      </c>
      <c r="E90" s="30"/>
    </row>
    <row r="91" spans="1:5">
      <c r="A91" s="290"/>
      <c r="B91" s="288"/>
      <c r="C91" s="287"/>
      <c r="D91" s="118" t="s">
        <v>501</v>
      </c>
      <c r="E91" s="30"/>
    </row>
    <row r="92" spans="1:5">
      <c r="A92" s="290"/>
      <c r="B92" s="288"/>
      <c r="C92" s="287" t="s">
        <v>491</v>
      </c>
      <c r="D92" s="118" t="s">
        <v>503</v>
      </c>
      <c r="E92" s="30"/>
    </row>
    <row r="93" spans="1:5">
      <c r="A93" s="290"/>
      <c r="B93" s="288"/>
      <c r="C93" s="287"/>
      <c r="D93" s="118" t="s">
        <v>501</v>
      </c>
      <c r="E93" s="30"/>
    </row>
    <row r="94" spans="1:5">
      <c r="A94" s="290"/>
      <c r="B94" s="287" t="s">
        <v>502</v>
      </c>
      <c r="C94" s="287" t="s">
        <v>497</v>
      </c>
      <c r="D94" s="118" t="s">
        <v>503</v>
      </c>
      <c r="E94" s="30"/>
    </row>
    <row r="95" spans="1:5">
      <c r="A95" s="290"/>
      <c r="B95" s="287"/>
      <c r="C95" s="287"/>
      <c r="D95" s="118" t="s">
        <v>501</v>
      </c>
      <c r="E95" s="30"/>
    </row>
    <row r="96" spans="1:5">
      <c r="A96" s="290"/>
      <c r="B96" s="287"/>
      <c r="C96" s="287" t="s">
        <v>491</v>
      </c>
      <c r="D96" s="118" t="s">
        <v>503</v>
      </c>
      <c r="E96" s="30"/>
    </row>
    <row r="97" spans="1:5">
      <c r="A97" s="291"/>
      <c r="B97" s="287"/>
      <c r="C97" s="287"/>
      <c r="D97" s="118" t="s">
        <v>501</v>
      </c>
      <c r="E97" s="30"/>
    </row>
    <row r="98" spans="1:5">
      <c r="A98" s="285" t="s">
        <v>504</v>
      </c>
      <c r="B98" s="287" t="s">
        <v>490</v>
      </c>
      <c r="C98" s="287" t="s">
        <v>503</v>
      </c>
      <c r="D98" s="287"/>
      <c r="E98" s="30"/>
    </row>
    <row r="99" spans="1:5">
      <c r="A99" s="286"/>
      <c r="B99" s="287"/>
      <c r="C99" s="287" t="s">
        <v>501</v>
      </c>
      <c r="D99" s="287"/>
      <c r="E99" s="30"/>
    </row>
    <row r="100" spans="1:5">
      <c r="A100" s="286"/>
      <c r="B100" s="287" t="s">
        <v>491</v>
      </c>
      <c r="C100" s="287" t="s">
        <v>503</v>
      </c>
      <c r="D100" s="287"/>
      <c r="E100" s="30"/>
    </row>
    <row r="101" spans="1:5">
      <c r="A101" s="286"/>
      <c r="B101" s="287"/>
      <c r="C101" s="287" t="s">
        <v>501</v>
      </c>
      <c r="D101" s="287"/>
      <c r="E101" s="30"/>
    </row>
    <row r="102" spans="1:5">
      <c r="A102" s="7" t="s">
        <v>151</v>
      </c>
      <c r="E102" s="30"/>
    </row>
    <row r="103" spans="1:5">
      <c r="A103" s="7" t="s">
        <v>468</v>
      </c>
      <c r="E103" s="30"/>
    </row>
    <row r="104" spans="1:5">
      <c r="A104" s="9" t="s">
        <v>142</v>
      </c>
      <c r="E104" s="30"/>
    </row>
    <row r="105" spans="1:5">
      <c r="A105" s="7" t="s">
        <v>143</v>
      </c>
      <c r="E105" s="30"/>
    </row>
    <row r="106" spans="1:5">
      <c r="A106" s="7" t="s">
        <v>144</v>
      </c>
      <c r="E106" s="30"/>
    </row>
    <row r="107" spans="1:5">
      <c r="A107" s="115" t="s">
        <v>145</v>
      </c>
      <c r="B107" s="116"/>
      <c r="C107" s="116"/>
      <c r="D107" s="116"/>
      <c r="E107" s="117"/>
    </row>
    <row r="108" spans="1:5">
      <c r="A108" s="115" t="s">
        <v>146</v>
      </c>
      <c r="B108" s="116"/>
      <c r="C108" s="116"/>
      <c r="D108" s="116"/>
      <c r="E108" s="117"/>
    </row>
    <row r="109" spans="1:5">
      <c r="A109" s="264" t="s">
        <v>508</v>
      </c>
      <c r="B109" s="266"/>
      <c r="C109" s="268"/>
      <c r="D109" s="120" t="s">
        <v>490</v>
      </c>
      <c r="E109" s="30"/>
    </row>
    <row r="110" spans="1:5">
      <c r="A110" s="265"/>
      <c r="B110" s="267"/>
      <c r="C110" s="269"/>
      <c r="D110" s="120" t="s">
        <v>491</v>
      </c>
      <c r="E110" s="30"/>
    </row>
    <row r="111" spans="1:5">
      <c r="A111" s="289" t="s">
        <v>498</v>
      </c>
      <c r="B111" s="292" t="s">
        <v>507</v>
      </c>
      <c r="C111" s="292"/>
      <c r="D111" s="120" t="s">
        <v>490</v>
      </c>
      <c r="E111" s="30"/>
    </row>
    <row r="112" spans="1:5">
      <c r="A112" s="290"/>
      <c r="B112" s="292"/>
      <c r="C112" s="292"/>
      <c r="D112" s="120" t="s">
        <v>491</v>
      </c>
      <c r="E112" s="30"/>
    </row>
    <row r="113" spans="1:5">
      <c r="A113" s="290"/>
      <c r="B113" s="287" t="s">
        <v>496</v>
      </c>
      <c r="C113" s="287" t="s">
        <v>497</v>
      </c>
      <c r="D113" s="118" t="s">
        <v>500</v>
      </c>
      <c r="E113" s="30"/>
    </row>
    <row r="114" spans="1:5">
      <c r="A114" s="290"/>
      <c r="B114" s="287"/>
      <c r="C114" s="287"/>
      <c r="D114" s="118" t="s">
        <v>501</v>
      </c>
      <c r="E114" s="30"/>
    </row>
    <row r="115" spans="1:5">
      <c r="A115" s="290"/>
      <c r="B115" s="287"/>
      <c r="C115" s="287" t="s">
        <v>491</v>
      </c>
      <c r="D115" s="118" t="s">
        <v>500</v>
      </c>
      <c r="E115" s="30"/>
    </row>
    <row r="116" spans="1:5">
      <c r="A116" s="290"/>
      <c r="B116" s="287"/>
      <c r="C116" s="287"/>
      <c r="D116" s="118" t="s">
        <v>501</v>
      </c>
      <c r="E116" s="30"/>
    </row>
    <row r="117" spans="1:5" ht="31.5">
      <c r="A117" s="290"/>
      <c r="B117" s="287" t="s">
        <v>499</v>
      </c>
      <c r="C117" s="287" t="s">
        <v>497</v>
      </c>
      <c r="D117" s="119" t="s">
        <v>505</v>
      </c>
      <c r="E117" s="30"/>
    </row>
    <row r="118" spans="1:5">
      <c r="A118" s="290"/>
      <c r="B118" s="287"/>
      <c r="C118" s="287"/>
      <c r="D118" s="118" t="s">
        <v>501</v>
      </c>
      <c r="E118" s="30"/>
    </row>
    <row r="119" spans="1:5" ht="31.5">
      <c r="A119" s="290"/>
      <c r="B119" s="287"/>
      <c r="C119" s="287" t="s">
        <v>491</v>
      </c>
      <c r="D119" s="119" t="s">
        <v>505</v>
      </c>
      <c r="E119" s="30"/>
    </row>
    <row r="120" spans="1:5">
      <c r="A120" s="290"/>
      <c r="B120" s="287"/>
      <c r="C120" s="287"/>
      <c r="D120" s="118" t="s">
        <v>501</v>
      </c>
      <c r="E120" s="30"/>
    </row>
    <row r="121" spans="1:5">
      <c r="A121" s="290"/>
      <c r="B121" s="288" t="s">
        <v>506</v>
      </c>
      <c r="C121" s="287" t="s">
        <v>497</v>
      </c>
      <c r="D121" s="118" t="s">
        <v>503</v>
      </c>
      <c r="E121" s="30"/>
    </row>
    <row r="122" spans="1:5">
      <c r="A122" s="290"/>
      <c r="B122" s="288"/>
      <c r="C122" s="287"/>
      <c r="D122" s="118" t="s">
        <v>501</v>
      </c>
      <c r="E122" s="30"/>
    </row>
    <row r="123" spans="1:5">
      <c r="A123" s="290"/>
      <c r="B123" s="288"/>
      <c r="C123" s="287" t="s">
        <v>491</v>
      </c>
      <c r="D123" s="118" t="s">
        <v>503</v>
      </c>
      <c r="E123" s="30"/>
    </row>
    <row r="124" spans="1:5">
      <c r="A124" s="290"/>
      <c r="B124" s="288"/>
      <c r="C124" s="287"/>
      <c r="D124" s="118" t="s">
        <v>501</v>
      </c>
      <c r="E124" s="30"/>
    </row>
    <row r="125" spans="1:5">
      <c r="A125" s="290"/>
      <c r="B125" s="287" t="s">
        <v>502</v>
      </c>
      <c r="C125" s="287" t="s">
        <v>497</v>
      </c>
      <c r="D125" s="118" t="s">
        <v>503</v>
      </c>
      <c r="E125" s="30"/>
    </row>
    <row r="126" spans="1:5">
      <c r="A126" s="290"/>
      <c r="B126" s="287"/>
      <c r="C126" s="287"/>
      <c r="D126" s="118" t="s">
        <v>501</v>
      </c>
      <c r="E126" s="30"/>
    </row>
    <row r="127" spans="1:5">
      <c r="A127" s="290"/>
      <c r="B127" s="287"/>
      <c r="C127" s="287" t="s">
        <v>491</v>
      </c>
      <c r="D127" s="118" t="s">
        <v>503</v>
      </c>
      <c r="E127" s="30"/>
    </row>
    <row r="128" spans="1:5">
      <c r="A128" s="291"/>
      <c r="B128" s="287"/>
      <c r="C128" s="287"/>
      <c r="D128" s="118" t="s">
        <v>501</v>
      </c>
      <c r="E128" s="30"/>
    </row>
    <row r="129" spans="1:5">
      <c r="A129" s="285" t="s">
        <v>504</v>
      </c>
      <c r="B129" s="287" t="s">
        <v>490</v>
      </c>
      <c r="C129" s="287" t="s">
        <v>503</v>
      </c>
      <c r="D129" s="287"/>
      <c r="E129" s="30"/>
    </row>
    <row r="130" spans="1:5">
      <c r="A130" s="286"/>
      <c r="B130" s="287"/>
      <c r="C130" s="287" t="s">
        <v>501</v>
      </c>
      <c r="D130" s="287"/>
      <c r="E130" s="30"/>
    </row>
    <row r="131" spans="1:5">
      <c r="A131" s="286"/>
      <c r="B131" s="287" t="s">
        <v>491</v>
      </c>
      <c r="C131" s="287" t="s">
        <v>503</v>
      </c>
      <c r="D131" s="287"/>
      <c r="E131" s="30"/>
    </row>
    <row r="132" spans="1:5">
      <c r="A132" s="286"/>
      <c r="B132" s="287"/>
      <c r="C132" s="287" t="s">
        <v>501</v>
      </c>
      <c r="D132" s="287"/>
      <c r="E132" s="30"/>
    </row>
    <row r="133" spans="1:5" ht="33.75">
      <c r="A133" s="7" t="s">
        <v>152</v>
      </c>
      <c r="E133" s="30">
        <v>4</v>
      </c>
    </row>
    <row r="134" spans="1:5">
      <c r="A134" s="115" t="s">
        <v>145</v>
      </c>
      <c r="B134" s="116"/>
      <c r="C134" s="116"/>
      <c r="D134" s="116"/>
      <c r="E134" s="117"/>
    </row>
    <row r="135" spans="1:5">
      <c r="A135" s="115" t="s">
        <v>146</v>
      </c>
      <c r="B135" s="116"/>
      <c r="C135" s="116"/>
      <c r="D135" s="116"/>
      <c r="E135" s="117"/>
    </row>
    <row r="136" spans="1:5">
      <c r="A136" s="264" t="s">
        <v>508</v>
      </c>
      <c r="B136" s="266"/>
      <c r="C136" s="268"/>
      <c r="D136" s="120" t="s">
        <v>490</v>
      </c>
      <c r="E136" s="30"/>
    </row>
    <row r="137" spans="1:5">
      <c r="A137" s="265"/>
      <c r="B137" s="267"/>
      <c r="C137" s="269"/>
      <c r="D137" s="120" t="s">
        <v>491</v>
      </c>
      <c r="E137" s="30"/>
    </row>
    <row r="138" spans="1:5">
      <c r="A138" s="289" t="s">
        <v>498</v>
      </c>
      <c r="B138" s="292" t="s">
        <v>507</v>
      </c>
      <c r="C138" s="292"/>
      <c r="D138" s="120" t="s">
        <v>490</v>
      </c>
      <c r="E138" s="30"/>
    </row>
    <row r="139" spans="1:5">
      <c r="A139" s="290"/>
      <c r="B139" s="292"/>
      <c r="C139" s="292"/>
      <c r="D139" s="120" t="s">
        <v>491</v>
      </c>
      <c r="E139" s="30"/>
    </row>
    <row r="140" spans="1:5">
      <c r="A140" s="290"/>
      <c r="B140" s="287" t="s">
        <v>496</v>
      </c>
      <c r="C140" s="287" t="s">
        <v>497</v>
      </c>
      <c r="D140" s="118" t="s">
        <v>500</v>
      </c>
      <c r="E140" s="30"/>
    </row>
    <row r="141" spans="1:5">
      <c r="A141" s="290"/>
      <c r="B141" s="287"/>
      <c r="C141" s="287"/>
      <c r="D141" s="118" t="s">
        <v>501</v>
      </c>
      <c r="E141" s="30"/>
    </row>
    <row r="142" spans="1:5">
      <c r="A142" s="290"/>
      <c r="B142" s="287"/>
      <c r="C142" s="287" t="s">
        <v>491</v>
      </c>
      <c r="D142" s="118" t="s">
        <v>500</v>
      </c>
      <c r="E142" s="30"/>
    </row>
    <row r="143" spans="1:5">
      <c r="A143" s="290"/>
      <c r="B143" s="287"/>
      <c r="C143" s="287"/>
      <c r="D143" s="118" t="s">
        <v>501</v>
      </c>
      <c r="E143" s="30"/>
    </row>
    <row r="144" spans="1:5" ht="31.5">
      <c r="A144" s="290"/>
      <c r="B144" s="287" t="s">
        <v>499</v>
      </c>
      <c r="C144" s="287" t="s">
        <v>497</v>
      </c>
      <c r="D144" s="119" t="s">
        <v>505</v>
      </c>
      <c r="E144" s="30"/>
    </row>
    <row r="145" spans="1:5">
      <c r="A145" s="290"/>
      <c r="B145" s="287"/>
      <c r="C145" s="287"/>
      <c r="D145" s="118" t="s">
        <v>501</v>
      </c>
      <c r="E145" s="30"/>
    </row>
    <row r="146" spans="1:5" ht="31.5">
      <c r="A146" s="290"/>
      <c r="B146" s="287"/>
      <c r="C146" s="287" t="s">
        <v>491</v>
      </c>
      <c r="D146" s="119" t="s">
        <v>505</v>
      </c>
      <c r="E146" s="30"/>
    </row>
    <row r="147" spans="1:5">
      <c r="A147" s="290"/>
      <c r="B147" s="287"/>
      <c r="C147" s="287"/>
      <c r="D147" s="118" t="s">
        <v>501</v>
      </c>
      <c r="E147" s="30"/>
    </row>
    <row r="148" spans="1:5">
      <c r="A148" s="290"/>
      <c r="B148" s="288" t="s">
        <v>506</v>
      </c>
      <c r="C148" s="287" t="s">
        <v>497</v>
      </c>
      <c r="D148" s="118" t="s">
        <v>503</v>
      </c>
      <c r="E148" s="30"/>
    </row>
    <row r="149" spans="1:5">
      <c r="A149" s="290"/>
      <c r="B149" s="288"/>
      <c r="C149" s="287"/>
      <c r="D149" s="118" t="s">
        <v>501</v>
      </c>
      <c r="E149" s="30"/>
    </row>
    <row r="150" spans="1:5">
      <c r="A150" s="290"/>
      <c r="B150" s="288"/>
      <c r="C150" s="287" t="s">
        <v>491</v>
      </c>
      <c r="D150" s="118" t="s">
        <v>503</v>
      </c>
      <c r="E150" s="30"/>
    </row>
    <row r="151" spans="1:5">
      <c r="A151" s="290"/>
      <c r="B151" s="288"/>
      <c r="C151" s="287"/>
      <c r="D151" s="118" t="s">
        <v>501</v>
      </c>
      <c r="E151" s="30"/>
    </row>
    <row r="152" spans="1:5">
      <c r="A152" s="290"/>
      <c r="B152" s="287" t="s">
        <v>502</v>
      </c>
      <c r="C152" s="287" t="s">
        <v>497</v>
      </c>
      <c r="D152" s="118" t="s">
        <v>503</v>
      </c>
      <c r="E152" s="30"/>
    </row>
    <row r="153" spans="1:5">
      <c r="A153" s="290"/>
      <c r="B153" s="287"/>
      <c r="C153" s="287"/>
      <c r="D153" s="118" t="s">
        <v>501</v>
      </c>
      <c r="E153" s="30"/>
    </row>
    <row r="154" spans="1:5">
      <c r="A154" s="290"/>
      <c r="B154" s="287"/>
      <c r="C154" s="287" t="s">
        <v>491</v>
      </c>
      <c r="D154" s="118" t="s">
        <v>503</v>
      </c>
      <c r="E154" s="30"/>
    </row>
    <row r="155" spans="1:5">
      <c r="A155" s="291"/>
      <c r="B155" s="287"/>
      <c r="C155" s="287"/>
      <c r="D155" s="118" t="s">
        <v>501</v>
      </c>
      <c r="E155" s="30"/>
    </row>
    <row r="156" spans="1:5">
      <c r="A156" s="285" t="s">
        <v>504</v>
      </c>
      <c r="B156" s="287" t="s">
        <v>490</v>
      </c>
      <c r="C156" s="287" t="s">
        <v>503</v>
      </c>
      <c r="D156" s="287"/>
      <c r="E156" s="30"/>
    </row>
    <row r="157" spans="1:5">
      <c r="A157" s="286"/>
      <c r="B157" s="287"/>
      <c r="C157" s="287" t="s">
        <v>501</v>
      </c>
      <c r="D157" s="287"/>
      <c r="E157" s="30"/>
    </row>
    <row r="158" spans="1:5">
      <c r="A158" s="286"/>
      <c r="B158" s="287" t="s">
        <v>491</v>
      </c>
      <c r="C158" s="287" t="s">
        <v>503</v>
      </c>
      <c r="D158" s="287"/>
      <c r="E158" s="30"/>
    </row>
    <row r="159" spans="1:5">
      <c r="A159" s="286"/>
      <c r="B159" s="287"/>
      <c r="C159" s="287" t="s">
        <v>501</v>
      </c>
      <c r="D159" s="287"/>
      <c r="E159" s="30"/>
    </row>
    <row r="160" spans="1:5">
      <c r="A160" s="7" t="s">
        <v>153</v>
      </c>
      <c r="E160" s="30"/>
    </row>
    <row r="161" spans="1:5">
      <c r="A161" s="7" t="s">
        <v>154</v>
      </c>
      <c r="E161" s="30"/>
    </row>
    <row r="162" spans="1:5">
      <c r="A162" s="9" t="s">
        <v>155</v>
      </c>
      <c r="E162" s="30"/>
    </row>
  </sheetData>
  <mergeCells count="121">
    <mergeCell ref="A8:B9"/>
    <mergeCell ref="A10:B11"/>
    <mergeCell ref="C8:D8"/>
    <mergeCell ref="C9:D9"/>
    <mergeCell ref="C10:D10"/>
    <mergeCell ref="C11:D11"/>
    <mergeCell ref="A156:A159"/>
    <mergeCell ref="B156:B157"/>
    <mergeCell ref="C156:D156"/>
    <mergeCell ref="C157:D157"/>
    <mergeCell ref="B158:B159"/>
    <mergeCell ref="C158:D158"/>
    <mergeCell ref="C159:D159"/>
    <mergeCell ref="A136:C137"/>
    <mergeCell ref="A138:A155"/>
    <mergeCell ref="B138:C139"/>
    <mergeCell ref="B140:B143"/>
    <mergeCell ref="C140:C141"/>
    <mergeCell ref="C142:C143"/>
    <mergeCell ref="B144:B147"/>
    <mergeCell ref="C144:C145"/>
    <mergeCell ref="C146:C147"/>
    <mergeCell ref="B148:B151"/>
    <mergeCell ref="C148:C149"/>
    <mergeCell ref="C150:C151"/>
    <mergeCell ref="B152:B155"/>
    <mergeCell ref="C152:C153"/>
    <mergeCell ref="C154:C155"/>
    <mergeCell ref="A129:A132"/>
    <mergeCell ref="B129:B130"/>
    <mergeCell ref="C129:D129"/>
    <mergeCell ref="C130:D130"/>
    <mergeCell ref="B131:B132"/>
    <mergeCell ref="C131:D131"/>
    <mergeCell ref="C132:D132"/>
    <mergeCell ref="A109:C110"/>
    <mergeCell ref="A111:A128"/>
    <mergeCell ref="B111:C112"/>
    <mergeCell ref="B113:B116"/>
    <mergeCell ref="C113:C114"/>
    <mergeCell ref="C115:C116"/>
    <mergeCell ref="B117:B120"/>
    <mergeCell ref="C117:C118"/>
    <mergeCell ref="C119:C120"/>
    <mergeCell ref="B121:B124"/>
    <mergeCell ref="C121:C122"/>
    <mergeCell ref="C123:C124"/>
    <mergeCell ref="B125:B128"/>
    <mergeCell ref="C125:C126"/>
    <mergeCell ref="C127:C128"/>
    <mergeCell ref="A98:A101"/>
    <mergeCell ref="B98:B99"/>
    <mergeCell ref="C98:D98"/>
    <mergeCell ref="C99:D99"/>
    <mergeCell ref="B100:B101"/>
    <mergeCell ref="C100:D100"/>
    <mergeCell ref="C101:D101"/>
    <mergeCell ref="B90:B93"/>
    <mergeCell ref="C90:C91"/>
    <mergeCell ref="C92:C93"/>
    <mergeCell ref="B94:B97"/>
    <mergeCell ref="C94:C95"/>
    <mergeCell ref="C96:C97"/>
    <mergeCell ref="A17:C18"/>
    <mergeCell ref="A47:C48"/>
    <mergeCell ref="B49:C50"/>
    <mergeCell ref="A49:A66"/>
    <mergeCell ref="B51:B54"/>
    <mergeCell ref="C51:C52"/>
    <mergeCell ref="C53:C54"/>
    <mergeCell ref="A12:B13"/>
    <mergeCell ref="C12:D12"/>
    <mergeCell ref="C13:D13"/>
    <mergeCell ref="A19:A36"/>
    <mergeCell ref="B21:B24"/>
    <mergeCell ref="C21:C22"/>
    <mergeCell ref="C23:C24"/>
    <mergeCell ref="B25:B28"/>
    <mergeCell ref="C25:C26"/>
    <mergeCell ref="C27:C28"/>
    <mergeCell ref="B29:B32"/>
    <mergeCell ref="C29:C30"/>
    <mergeCell ref="C31:C32"/>
    <mergeCell ref="B33:B36"/>
    <mergeCell ref="C33:C34"/>
    <mergeCell ref="C35:C36"/>
    <mergeCell ref="B19:C20"/>
    <mergeCell ref="C67:D67"/>
    <mergeCell ref="A78:C79"/>
    <mergeCell ref="A80:A97"/>
    <mergeCell ref="B80:C81"/>
    <mergeCell ref="B82:B85"/>
    <mergeCell ref="C82:C83"/>
    <mergeCell ref="C84:C85"/>
    <mergeCell ref="B86:B89"/>
    <mergeCell ref="C86:C87"/>
    <mergeCell ref="C88:C89"/>
    <mergeCell ref="A1:B1"/>
    <mergeCell ref="A4:D4"/>
    <mergeCell ref="A67:A70"/>
    <mergeCell ref="B67:B68"/>
    <mergeCell ref="A37:A40"/>
    <mergeCell ref="B37:B38"/>
    <mergeCell ref="C37:D37"/>
    <mergeCell ref="C38:D38"/>
    <mergeCell ref="B39:B40"/>
    <mergeCell ref="C39:D39"/>
    <mergeCell ref="C40:D40"/>
    <mergeCell ref="B55:B58"/>
    <mergeCell ref="C55:C56"/>
    <mergeCell ref="C57:C58"/>
    <mergeCell ref="C59:C60"/>
    <mergeCell ref="C68:D68"/>
    <mergeCell ref="B69:B70"/>
    <mergeCell ref="C69:D69"/>
    <mergeCell ref="C70:D70"/>
    <mergeCell ref="B59:B62"/>
    <mergeCell ref="C61:C62"/>
    <mergeCell ref="B63:B66"/>
    <mergeCell ref="C63:C64"/>
    <mergeCell ref="C65:C6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AE25"/>
  <sheetViews>
    <sheetView zoomScaleNormal="100" workbookViewId="0">
      <selection activeCell="B4" sqref="B4:B7"/>
    </sheetView>
  </sheetViews>
  <sheetFormatPr defaultRowHeight="15"/>
  <cols>
    <col min="1" max="1" width="16.28515625" customWidth="1"/>
    <col min="2" max="2" width="17.85546875" customWidth="1"/>
    <col min="3" max="3" width="14" customWidth="1"/>
    <col min="4" max="4" width="11.42578125" customWidth="1"/>
    <col min="5" max="5" width="11.85546875" customWidth="1"/>
    <col min="6" max="6" width="12.140625" customWidth="1"/>
    <col min="7" max="7" width="11.140625" customWidth="1"/>
    <col min="8" max="8" width="10.28515625" customWidth="1"/>
    <col min="10" max="10" width="10.28515625" customWidth="1"/>
  </cols>
  <sheetData>
    <row r="1" spans="1:31" ht="18" customHeight="1">
      <c r="A1" s="226" t="s">
        <v>156</v>
      </c>
      <c r="B1" s="226"/>
      <c r="C1" s="226"/>
      <c r="D1" s="226"/>
      <c r="E1" s="226"/>
      <c r="F1" s="226"/>
      <c r="G1" s="226"/>
    </row>
    <row r="2" spans="1:31">
      <c r="A2" s="21"/>
      <c r="B2" s="225" t="s">
        <v>270</v>
      </c>
      <c r="C2" s="225"/>
      <c r="D2" s="225"/>
      <c r="E2" s="225"/>
      <c r="F2" s="225"/>
      <c r="G2" s="21"/>
    </row>
    <row r="3" spans="1:31">
      <c r="A3" s="24"/>
      <c r="B3" s="235" t="s">
        <v>704</v>
      </c>
      <c r="C3" s="235"/>
      <c r="D3" s="235"/>
      <c r="E3" s="235"/>
      <c r="F3" s="235"/>
      <c r="G3" s="26"/>
    </row>
    <row r="4" spans="1:31" ht="42.75" customHeight="1">
      <c r="A4" s="246" t="s">
        <v>112</v>
      </c>
      <c r="B4" s="246" t="s">
        <v>157</v>
      </c>
      <c r="C4" s="246" t="s">
        <v>158</v>
      </c>
      <c r="D4" s="236" t="s">
        <v>100</v>
      </c>
      <c r="E4" s="236"/>
      <c r="F4" s="236" t="s">
        <v>159</v>
      </c>
      <c r="G4" s="236"/>
      <c r="H4" s="264" t="s">
        <v>508</v>
      </c>
      <c r="I4" s="265"/>
      <c r="J4" s="249" t="s">
        <v>498</v>
      </c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0"/>
      <c r="AB4" s="249" t="s">
        <v>504</v>
      </c>
      <c r="AC4" s="251"/>
      <c r="AD4" s="251"/>
      <c r="AE4" s="250"/>
    </row>
    <row r="5" spans="1:31" ht="15" customHeight="1">
      <c r="A5" s="246"/>
      <c r="B5" s="246"/>
      <c r="C5" s="246"/>
      <c r="D5" s="233" t="s">
        <v>104</v>
      </c>
      <c r="E5" s="233" t="s">
        <v>105</v>
      </c>
      <c r="F5" s="233" t="s">
        <v>104</v>
      </c>
      <c r="G5" s="233" t="s">
        <v>105</v>
      </c>
      <c r="H5" s="266"/>
      <c r="I5" s="267"/>
      <c r="J5" s="264" t="s">
        <v>507</v>
      </c>
      <c r="K5" s="265"/>
      <c r="L5" s="249" t="s">
        <v>496</v>
      </c>
      <c r="M5" s="251"/>
      <c r="N5" s="251"/>
      <c r="O5" s="250"/>
      <c r="P5" s="249" t="s">
        <v>499</v>
      </c>
      <c r="Q5" s="251"/>
      <c r="R5" s="251"/>
      <c r="S5" s="250"/>
      <c r="T5" s="249" t="s">
        <v>506</v>
      </c>
      <c r="U5" s="251"/>
      <c r="V5" s="251"/>
      <c r="W5" s="250"/>
      <c r="X5" s="249" t="s">
        <v>502</v>
      </c>
      <c r="Y5" s="251"/>
      <c r="Z5" s="251"/>
      <c r="AA5" s="250"/>
      <c r="AB5" s="249" t="s">
        <v>490</v>
      </c>
      <c r="AC5" s="250"/>
      <c r="AD5" s="249" t="s">
        <v>491</v>
      </c>
      <c r="AE5" s="250"/>
    </row>
    <row r="6" spans="1:31">
      <c r="A6" s="246"/>
      <c r="B6" s="246"/>
      <c r="C6" s="246"/>
      <c r="D6" s="246"/>
      <c r="E6" s="246"/>
      <c r="F6" s="246"/>
      <c r="G6" s="246"/>
      <c r="H6" s="268"/>
      <c r="I6" s="269"/>
      <c r="J6" s="266"/>
      <c r="K6" s="267"/>
      <c r="L6" s="249" t="s">
        <v>497</v>
      </c>
      <c r="M6" s="250"/>
      <c r="N6" s="249" t="s">
        <v>491</v>
      </c>
      <c r="O6" s="250"/>
      <c r="P6" s="249" t="s">
        <v>497</v>
      </c>
      <c r="Q6" s="250"/>
      <c r="R6" s="249" t="s">
        <v>491</v>
      </c>
      <c r="S6" s="250"/>
      <c r="T6" s="249" t="s">
        <v>497</v>
      </c>
      <c r="U6" s="250"/>
      <c r="V6" s="249" t="s">
        <v>491</v>
      </c>
      <c r="W6" s="250"/>
      <c r="X6" s="249" t="s">
        <v>497</v>
      </c>
      <c r="Y6" s="250"/>
      <c r="Z6" s="249" t="s">
        <v>491</v>
      </c>
      <c r="AA6" s="250"/>
      <c r="AB6" s="252" t="s">
        <v>503</v>
      </c>
      <c r="AC6" s="254" t="s">
        <v>501</v>
      </c>
      <c r="AD6" s="252" t="s">
        <v>503</v>
      </c>
      <c r="AE6" s="254" t="s">
        <v>501</v>
      </c>
    </row>
    <row r="7" spans="1:31" ht="73.5">
      <c r="A7" s="227"/>
      <c r="B7" s="227"/>
      <c r="C7" s="227"/>
      <c r="D7" s="227"/>
      <c r="E7" s="227"/>
      <c r="F7" s="227"/>
      <c r="G7" s="227"/>
      <c r="H7" s="120" t="s">
        <v>490</v>
      </c>
      <c r="I7" s="120" t="s">
        <v>491</v>
      </c>
      <c r="J7" s="120" t="s">
        <v>490</v>
      </c>
      <c r="K7" s="120" t="s">
        <v>491</v>
      </c>
      <c r="L7" s="109" t="s">
        <v>500</v>
      </c>
      <c r="M7" s="108" t="s">
        <v>501</v>
      </c>
      <c r="N7" s="109" t="s">
        <v>500</v>
      </c>
      <c r="O7" s="108" t="s">
        <v>501</v>
      </c>
      <c r="P7" s="110" t="s">
        <v>505</v>
      </c>
      <c r="Q7" s="108" t="s">
        <v>501</v>
      </c>
      <c r="R7" s="110" t="s">
        <v>505</v>
      </c>
      <c r="S7" s="108" t="s">
        <v>501</v>
      </c>
      <c r="T7" s="109" t="s">
        <v>503</v>
      </c>
      <c r="U7" s="108" t="s">
        <v>501</v>
      </c>
      <c r="V7" s="109" t="s">
        <v>503</v>
      </c>
      <c r="W7" s="108" t="s">
        <v>501</v>
      </c>
      <c r="X7" s="109" t="s">
        <v>503</v>
      </c>
      <c r="Y7" s="108" t="s">
        <v>501</v>
      </c>
      <c r="Z7" s="109" t="s">
        <v>503</v>
      </c>
      <c r="AA7" s="108" t="s">
        <v>501</v>
      </c>
      <c r="AB7" s="253"/>
      <c r="AC7" s="255"/>
      <c r="AD7" s="253"/>
      <c r="AE7" s="255"/>
    </row>
    <row r="8" spans="1:31" ht="157.5">
      <c r="A8" s="204" t="s">
        <v>702</v>
      </c>
      <c r="B8" s="205" t="s">
        <v>703</v>
      </c>
      <c r="C8" s="159">
        <v>250</v>
      </c>
      <c r="D8" s="157">
        <v>59.74</v>
      </c>
      <c r="E8" s="159">
        <v>33</v>
      </c>
      <c r="F8" s="168">
        <v>42.24</v>
      </c>
      <c r="G8" s="159">
        <v>18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1">
        <v>0</v>
      </c>
      <c r="AA8" s="181">
        <v>0</v>
      </c>
      <c r="AB8" s="30"/>
      <c r="AC8" s="30"/>
      <c r="AD8" s="30"/>
      <c r="AE8" s="30"/>
    </row>
    <row r="9" spans="1:31">
      <c r="A9" s="29"/>
      <c r="B9" s="32"/>
      <c r="C9" s="33"/>
      <c r="D9" s="30"/>
      <c r="E9" s="33"/>
      <c r="F9" s="30"/>
      <c r="G9" s="3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>
      <c r="A10" s="29"/>
      <c r="B10" s="32"/>
      <c r="C10" s="33"/>
      <c r="D10" s="30"/>
      <c r="E10" s="33"/>
      <c r="F10" s="30"/>
      <c r="G10" s="3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>
      <c r="A11" s="29"/>
      <c r="B11" s="32"/>
      <c r="C11" s="33"/>
      <c r="D11" s="30"/>
      <c r="E11" s="33"/>
      <c r="F11" s="30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>
      <c r="A12" s="29"/>
      <c r="B12" s="32"/>
      <c r="C12" s="33"/>
      <c r="D12" s="30"/>
      <c r="E12" s="33"/>
      <c r="F12" s="30"/>
      <c r="G12" s="33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>
      <c r="A13" s="29"/>
      <c r="B13" s="32"/>
      <c r="C13" s="33"/>
      <c r="D13" s="30"/>
      <c r="E13" s="33"/>
      <c r="F13" s="30"/>
      <c r="G13" s="3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>
      <c r="A14" s="29"/>
      <c r="B14" s="32"/>
      <c r="C14" s="33"/>
      <c r="D14" s="30"/>
      <c r="E14" s="33"/>
      <c r="F14" s="30"/>
      <c r="G14" s="33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>
      <c r="A15" s="29"/>
      <c r="B15" s="32"/>
      <c r="C15" s="33"/>
      <c r="D15" s="30"/>
      <c r="E15" s="33"/>
      <c r="F15" s="30"/>
      <c r="G15" s="33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>
      <c r="A16" s="29"/>
      <c r="B16" s="32"/>
      <c r="C16" s="33"/>
      <c r="D16" s="30"/>
      <c r="E16" s="33"/>
      <c r="F16" s="30"/>
      <c r="G16" s="33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>
      <c r="A17" s="29"/>
      <c r="B17" s="32"/>
      <c r="C17" s="33"/>
      <c r="D17" s="30"/>
      <c r="E17" s="33"/>
      <c r="F17" s="30"/>
      <c r="G17" s="33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>
      <c r="A18" s="29"/>
      <c r="B18" s="32"/>
      <c r="C18" s="33"/>
      <c r="D18" s="30"/>
      <c r="E18" s="33"/>
      <c r="F18" s="30"/>
      <c r="G18" s="3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>
      <c r="A19" s="29"/>
      <c r="B19" s="32"/>
      <c r="C19" s="33"/>
      <c r="D19" s="30"/>
      <c r="E19" s="33"/>
      <c r="F19" s="30"/>
      <c r="G19" s="3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>
      <c r="A20" s="29"/>
      <c r="B20" s="32"/>
      <c r="C20" s="33"/>
      <c r="D20" s="30"/>
      <c r="E20" s="33"/>
      <c r="F20" s="30"/>
      <c r="G20" s="3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>
      <c r="A21" s="29"/>
      <c r="B21" s="32"/>
      <c r="C21" s="33"/>
      <c r="D21" s="30"/>
      <c r="E21" s="33"/>
      <c r="F21" s="30"/>
      <c r="G21" s="3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>
      <c r="A22" s="29"/>
      <c r="B22" s="32"/>
      <c r="C22" s="33"/>
      <c r="D22" s="30"/>
      <c r="E22" s="33"/>
      <c r="F22" s="30"/>
      <c r="G22" s="3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>
      <c r="A23" s="29"/>
      <c r="B23" s="32"/>
      <c r="C23" s="33"/>
      <c r="D23" s="30"/>
      <c r="E23" s="33"/>
      <c r="F23" s="30"/>
      <c r="G23" s="3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>
      <c r="A24" s="29"/>
      <c r="B24" s="32"/>
      <c r="C24" s="33"/>
      <c r="D24" s="30"/>
      <c r="E24" s="33"/>
      <c r="F24" s="30"/>
      <c r="G24" s="3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>
      <c r="A25" s="29"/>
      <c r="B25" s="32"/>
      <c r="C25" s="33"/>
      <c r="D25" s="30"/>
      <c r="E25" s="33"/>
      <c r="F25" s="30"/>
      <c r="G25" s="3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</sheetData>
  <mergeCells count="34">
    <mergeCell ref="L6:M6"/>
    <mergeCell ref="N6:O6"/>
    <mergeCell ref="P6:Q6"/>
    <mergeCell ref="R6:S6"/>
    <mergeCell ref="T6:U6"/>
    <mergeCell ref="Z6:AA6"/>
    <mergeCell ref="AB6:AB7"/>
    <mergeCell ref="AC6:AC7"/>
    <mergeCell ref="AD6:AD7"/>
    <mergeCell ref="AE6:AE7"/>
    <mergeCell ref="AB4:AE4"/>
    <mergeCell ref="L5:O5"/>
    <mergeCell ref="P5:S5"/>
    <mergeCell ref="T5:W5"/>
    <mergeCell ref="X5:AA5"/>
    <mergeCell ref="AB5:AC5"/>
    <mergeCell ref="AD5:AE5"/>
    <mergeCell ref="J4:AA4"/>
    <mergeCell ref="X6:Y6"/>
    <mergeCell ref="A1:G1"/>
    <mergeCell ref="B2:F2"/>
    <mergeCell ref="B3:F3"/>
    <mergeCell ref="D4:E4"/>
    <mergeCell ref="F4:G4"/>
    <mergeCell ref="D5:D7"/>
    <mergeCell ref="E5:E7"/>
    <mergeCell ref="F5:F7"/>
    <mergeCell ref="A4:A7"/>
    <mergeCell ref="B4:B7"/>
    <mergeCell ref="C4:C7"/>
    <mergeCell ref="J5:K6"/>
    <mergeCell ref="H4:I6"/>
    <mergeCell ref="G5:G7"/>
    <mergeCell ref="V6:W6"/>
  </mergeCell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E24"/>
  <sheetViews>
    <sheetView workbookViewId="0">
      <selection activeCell="P16" sqref="P16"/>
    </sheetView>
  </sheetViews>
  <sheetFormatPr defaultRowHeight="15"/>
  <cols>
    <col min="8" max="8" width="10.140625" customWidth="1"/>
    <col min="10" max="10" width="10.140625" customWidth="1"/>
    <col min="16" max="16" width="13.42578125" customWidth="1"/>
    <col min="18" max="18" width="13.28515625" customWidth="1"/>
  </cols>
  <sheetData>
    <row r="1" spans="1:31" ht="18" customHeight="1">
      <c r="A1" s="226" t="s">
        <v>160</v>
      </c>
      <c r="B1" s="226"/>
      <c r="C1" s="226"/>
      <c r="D1" s="226"/>
      <c r="E1" s="226"/>
      <c r="F1" s="226"/>
      <c r="G1" s="226"/>
    </row>
    <row r="2" spans="1:31">
      <c r="A2" s="21"/>
      <c r="B2" s="225" t="s">
        <v>270</v>
      </c>
      <c r="C2" s="225"/>
      <c r="D2" s="225"/>
      <c r="E2" s="225"/>
      <c r="F2" s="225"/>
      <c r="G2" s="21"/>
    </row>
    <row r="3" spans="1:31">
      <c r="A3" s="24"/>
      <c r="B3" s="235" t="s">
        <v>587</v>
      </c>
      <c r="C3" s="235"/>
      <c r="D3" s="235"/>
      <c r="E3" s="235"/>
      <c r="F3" s="235"/>
      <c r="G3" s="26"/>
    </row>
    <row r="4" spans="1:31" ht="26.25" customHeight="1">
      <c r="A4" s="246" t="s">
        <v>112</v>
      </c>
      <c r="B4" s="246" t="s">
        <v>157</v>
      </c>
      <c r="C4" s="246" t="s">
        <v>158</v>
      </c>
      <c r="D4" s="236" t="s">
        <v>100</v>
      </c>
      <c r="E4" s="236"/>
      <c r="F4" s="236" t="s">
        <v>159</v>
      </c>
      <c r="G4" s="236"/>
      <c r="H4" s="264" t="s">
        <v>508</v>
      </c>
      <c r="I4" s="265"/>
      <c r="J4" s="249" t="s">
        <v>498</v>
      </c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0"/>
      <c r="AB4" s="249" t="s">
        <v>504</v>
      </c>
      <c r="AC4" s="251"/>
      <c r="AD4" s="251"/>
      <c r="AE4" s="250"/>
    </row>
    <row r="5" spans="1:31" ht="15" customHeight="1">
      <c r="A5" s="246"/>
      <c r="B5" s="246"/>
      <c r="C5" s="246"/>
      <c r="D5" s="233" t="s">
        <v>104</v>
      </c>
      <c r="E5" s="233" t="s">
        <v>105</v>
      </c>
      <c r="F5" s="233" t="s">
        <v>104</v>
      </c>
      <c r="G5" s="233" t="s">
        <v>105</v>
      </c>
      <c r="H5" s="266"/>
      <c r="I5" s="267"/>
      <c r="J5" s="264" t="s">
        <v>507</v>
      </c>
      <c r="K5" s="265"/>
      <c r="L5" s="249" t="s">
        <v>496</v>
      </c>
      <c r="M5" s="251"/>
      <c r="N5" s="251"/>
      <c r="O5" s="250"/>
      <c r="P5" s="249" t="s">
        <v>499</v>
      </c>
      <c r="Q5" s="251"/>
      <c r="R5" s="251"/>
      <c r="S5" s="250"/>
      <c r="T5" s="249" t="s">
        <v>506</v>
      </c>
      <c r="U5" s="251"/>
      <c r="V5" s="251"/>
      <c r="W5" s="250"/>
      <c r="X5" s="249" t="s">
        <v>502</v>
      </c>
      <c r="Y5" s="251"/>
      <c r="Z5" s="251"/>
      <c r="AA5" s="250"/>
      <c r="AB5" s="249" t="s">
        <v>490</v>
      </c>
      <c r="AC5" s="250"/>
      <c r="AD5" s="249" t="s">
        <v>491</v>
      </c>
      <c r="AE5" s="250"/>
    </row>
    <row r="6" spans="1:31" ht="15" customHeight="1">
      <c r="A6" s="246"/>
      <c r="B6" s="246"/>
      <c r="C6" s="246"/>
      <c r="D6" s="246"/>
      <c r="E6" s="246"/>
      <c r="F6" s="246"/>
      <c r="G6" s="246"/>
      <c r="H6" s="268"/>
      <c r="I6" s="269"/>
      <c r="J6" s="266"/>
      <c r="K6" s="267"/>
      <c r="L6" s="249" t="s">
        <v>497</v>
      </c>
      <c r="M6" s="250"/>
      <c r="N6" s="249" t="s">
        <v>491</v>
      </c>
      <c r="O6" s="250"/>
      <c r="P6" s="249" t="s">
        <v>497</v>
      </c>
      <c r="Q6" s="250"/>
      <c r="R6" s="249" t="s">
        <v>491</v>
      </c>
      <c r="S6" s="250"/>
      <c r="T6" s="249" t="s">
        <v>497</v>
      </c>
      <c r="U6" s="250"/>
      <c r="V6" s="249" t="s">
        <v>491</v>
      </c>
      <c r="W6" s="250"/>
      <c r="X6" s="249" t="s">
        <v>497</v>
      </c>
      <c r="Y6" s="250"/>
      <c r="Z6" s="249" t="s">
        <v>491</v>
      </c>
      <c r="AA6" s="250"/>
      <c r="AB6" s="252" t="s">
        <v>503</v>
      </c>
      <c r="AC6" s="254" t="s">
        <v>501</v>
      </c>
      <c r="AD6" s="252" t="s">
        <v>503</v>
      </c>
      <c r="AE6" s="254" t="s">
        <v>501</v>
      </c>
    </row>
    <row r="7" spans="1:31" ht="52.5">
      <c r="A7" s="227"/>
      <c r="B7" s="227"/>
      <c r="C7" s="227"/>
      <c r="D7" s="227"/>
      <c r="E7" s="227"/>
      <c r="F7" s="227"/>
      <c r="G7" s="227"/>
      <c r="H7" s="120" t="s">
        <v>490</v>
      </c>
      <c r="I7" s="120" t="s">
        <v>491</v>
      </c>
      <c r="J7" s="120" t="s">
        <v>490</v>
      </c>
      <c r="K7" s="120" t="s">
        <v>491</v>
      </c>
      <c r="L7" s="109" t="s">
        <v>500</v>
      </c>
      <c r="M7" s="108" t="s">
        <v>501</v>
      </c>
      <c r="N7" s="109" t="s">
        <v>500</v>
      </c>
      <c r="O7" s="108" t="s">
        <v>501</v>
      </c>
      <c r="P7" s="110" t="s">
        <v>505</v>
      </c>
      <c r="Q7" s="108" t="s">
        <v>501</v>
      </c>
      <c r="R7" s="110" t="s">
        <v>505</v>
      </c>
      <c r="S7" s="108" t="s">
        <v>501</v>
      </c>
      <c r="T7" s="109" t="s">
        <v>503</v>
      </c>
      <c r="U7" s="108" t="s">
        <v>501</v>
      </c>
      <c r="V7" s="109" t="s">
        <v>503</v>
      </c>
      <c r="W7" s="108" t="s">
        <v>501</v>
      </c>
      <c r="X7" s="109" t="s">
        <v>503</v>
      </c>
      <c r="Y7" s="108" t="s">
        <v>501</v>
      </c>
      <c r="Z7" s="109" t="s">
        <v>503</v>
      </c>
      <c r="AA7" s="108" t="s">
        <v>501</v>
      </c>
      <c r="AB7" s="253"/>
      <c r="AC7" s="255"/>
      <c r="AD7" s="253"/>
      <c r="AE7" s="255"/>
    </row>
    <row r="8" spans="1:31" ht="33.75">
      <c r="A8" s="180" t="s">
        <v>631</v>
      </c>
      <c r="B8" s="182" t="s">
        <v>632</v>
      </c>
      <c r="C8" s="183">
        <v>250</v>
      </c>
      <c r="D8" s="181">
        <v>59.67</v>
      </c>
      <c r="E8" s="183">
        <v>33</v>
      </c>
      <c r="F8" s="181">
        <v>42.17</v>
      </c>
      <c r="G8" s="183">
        <v>18</v>
      </c>
      <c r="H8" s="297" t="s">
        <v>633</v>
      </c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9"/>
      <c r="AB8" s="181">
        <v>23.41</v>
      </c>
      <c r="AC8" s="181">
        <v>18.89</v>
      </c>
      <c r="AD8" s="181">
        <v>23.41</v>
      </c>
      <c r="AE8" s="181">
        <v>18.89</v>
      </c>
    </row>
    <row r="9" spans="1:31">
      <c r="A9" s="29"/>
      <c r="B9" s="32"/>
      <c r="C9" s="33"/>
      <c r="D9" s="30"/>
      <c r="E9" s="33"/>
      <c r="F9" s="30"/>
      <c r="G9" s="3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>
      <c r="A10" s="29"/>
      <c r="B10" s="32"/>
      <c r="C10" s="33"/>
      <c r="D10" s="30"/>
      <c r="E10" s="33"/>
      <c r="F10" s="30"/>
      <c r="G10" s="3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>
      <c r="A11" s="29"/>
      <c r="B11" s="32"/>
      <c r="C11" s="33"/>
      <c r="D11" s="30"/>
      <c r="E11" s="33"/>
      <c r="F11" s="30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>
      <c r="A12" s="29"/>
      <c r="B12" s="32"/>
      <c r="C12" s="33"/>
      <c r="D12" s="30"/>
      <c r="E12" s="33"/>
      <c r="F12" s="30"/>
      <c r="G12" s="33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>
      <c r="A13" s="29"/>
      <c r="B13" s="32"/>
      <c r="C13" s="33"/>
      <c r="D13" s="30"/>
      <c r="E13" s="33"/>
      <c r="F13" s="30"/>
      <c r="G13" s="3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>
      <c r="A14" s="29"/>
      <c r="B14" s="32"/>
      <c r="C14" s="33"/>
      <c r="D14" s="30"/>
      <c r="E14" s="33"/>
      <c r="F14" s="30"/>
      <c r="G14" s="33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>
      <c r="A15" s="29"/>
      <c r="B15" s="32"/>
      <c r="C15" s="33"/>
      <c r="D15" s="30"/>
      <c r="E15" s="33"/>
      <c r="F15" s="30"/>
      <c r="G15" s="33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>
      <c r="A16" s="29"/>
      <c r="B16" s="32"/>
      <c r="C16" s="33"/>
      <c r="D16" s="30"/>
      <c r="E16" s="33"/>
      <c r="F16" s="30"/>
      <c r="G16" s="33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>
      <c r="A17" s="29"/>
      <c r="B17" s="32"/>
      <c r="C17" s="33"/>
      <c r="D17" s="30"/>
      <c r="E17" s="33"/>
      <c r="F17" s="30"/>
      <c r="G17" s="33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>
      <c r="A18" s="29"/>
      <c r="B18" s="32"/>
      <c r="C18" s="33"/>
      <c r="D18" s="30"/>
      <c r="E18" s="33"/>
      <c r="F18" s="30"/>
      <c r="G18" s="3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>
      <c r="A19" s="29"/>
      <c r="B19" s="32"/>
      <c r="C19" s="33"/>
      <c r="D19" s="30"/>
      <c r="E19" s="33"/>
      <c r="F19" s="30"/>
      <c r="G19" s="3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>
      <c r="A20" s="29"/>
      <c r="B20" s="32"/>
      <c r="C20" s="33"/>
      <c r="D20" s="30"/>
      <c r="E20" s="33"/>
      <c r="F20" s="30"/>
      <c r="G20" s="3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>
      <c r="A21" s="29"/>
      <c r="B21" s="32"/>
      <c r="C21" s="33"/>
      <c r="D21" s="30"/>
      <c r="E21" s="33"/>
      <c r="F21" s="30"/>
      <c r="G21" s="3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>
      <c r="A22" s="29"/>
      <c r="B22" s="32"/>
      <c r="C22" s="33"/>
      <c r="D22" s="30"/>
      <c r="E22" s="33"/>
      <c r="F22" s="30"/>
      <c r="G22" s="3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>
      <c r="A23" s="29"/>
      <c r="B23" s="32"/>
      <c r="C23" s="33"/>
      <c r="D23" s="30"/>
      <c r="E23" s="33"/>
      <c r="F23" s="30"/>
      <c r="G23" s="3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>
      <c r="A24" s="29"/>
      <c r="B24" s="32"/>
      <c r="C24" s="33"/>
      <c r="D24" s="30"/>
      <c r="E24" s="33"/>
      <c r="F24" s="30"/>
      <c r="G24" s="3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</sheetData>
  <mergeCells count="35">
    <mergeCell ref="AD6:AD7"/>
    <mergeCell ref="AE6:AE7"/>
    <mergeCell ref="J4:AA4"/>
    <mergeCell ref="AB4:AE4"/>
    <mergeCell ref="L5:O5"/>
    <mergeCell ref="P5:S5"/>
    <mergeCell ref="T5:W5"/>
    <mergeCell ref="X5:AA5"/>
    <mergeCell ref="AB5:AC5"/>
    <mergeCell ref="AD5:AE5"/>
    <mergeCell ref="L6:M6"/>
    <mergeCell ref="N6:O6"/>
    <mergeCell ref="P6:Q6"/>
    <mergeCell ref="AC6:AC7"/>
    <mergeCell ref="H8:AA8"/>
    <mergeCell ref="A1:G1"/>
    <mergeCell ref="B2:F2"/>
    <mergeCell ref="B3:F3"/>
    <mergeCell ref="D4:E4"/>
    <mergeCell ref="F4:G4"/>
    <mergeCell ref="A4:A7"/>
    <mergeCell ref="B4:B7"/>
    <mergeCell ref="C4:C7"/>
    <mergeCell ref="D5:D7"/>
    <mergeCell ref="E5:E7"/>
    <mergeCell ref="Z6:AA6"/>
    <mergeCell ref="X6:Y6"/>
    <mergeCell ref="H4:I6"/>
    <mergeCell ref="T6:U6"/>
    <mergeCell ref="F5:F7"/>
    <mergeCell ref="G5:G7"/>
    <mergeCell ref="J5:K6"/>
    <mergeCell ref="R6:S6"/>
    <mergeCell ref="AB6:AB7"/>
    <mergeCell ref="V6:W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6"/>
  <sheetViews>
    <sheetView view="pageBreakPreview" zoomScale="60" zoomScaleNormal="100" workbookViewId="0">
      <selection activeCell="B13" sqref="B13"/>
    </sheetView>
  </sheetViews>
  <sheetFormatPr defaultRowHeight="15"/>
  <cols>
    <col min="1" max="1" width="36.42578125" customWidth="1"/>
    <col min="2" max="2" width="14.42578125" customWidth="1"/>
    <col min="3" max="3" width="17" customWidth="1"/>
    <col min="4" max="4" width="13.42578125" customWidth="1"/>
    <col min="5" max="5" width="13" customWidth="1"/>
    <col min="6" max="6" width="15" customWidth="1"/>
    <col min="7" max="7" width="11.5703125" customWidth="1"/>
  </cols>
  <sheetData>
    <row r="1" spans="1:7" ht="18" customHeight="1">
      <c r="A1" s="226" t="s">
        <v>23</v>
      </c>
      <c r="B1" s="226"/>
      <c r="C1" s="226"/>
      <c r="D1" s="226"/>
      <c r="E1" s="226"/>
      <c r="F1" s="226"/>
      <c r="G1" s="226"/>
    </row>
    <row r="2" spans="1:7">
      <c r="A2" s="225" t="s">
        <v>24</v>
      </c>
      <c r="B2" s="225"/>
      <c r="C2" s="225"/>
      <c r="D2" s="225"/>
      <c r="E2" s="225"/>
      <c r="F2" s="225"/>
      <c r="G2" s="225"/>
    </row>
    <row r="3" spans="1:7">
      <c r="A3" s="3" t="s">
        <v>270</v>
      </c>
      <c r="B3" s="3"/>
      <c r="C3" s="3"/>
      <c r="D3" s="3"/>
      <c r="E3" s="3"/>
      <c r="F3" s="3"/>
      <c r="G3" s="3"/>
    </row>
    <row r="4" spans="1:7">
      <c r="A4" s="184" t="s">
        <v>657</v>
      </c>
      <c r="B4" s="3"/>
      <c r="C4" s="3"/>
      <c r="D4" s="3"/>
      <c r="E4" s="3"/>
      <c r="F4" s="3"/>
      <c r="G4" s="3"/>
    </row>
    <row r="5" spans="1:7">
      <c r="A5" s="14"/>
      <c r="B5" s="14"/>
      <c r="C5" s="14"/>
      <c r="D5" s="14"/>
      <c r="E5" s="14"/>
      <c r="F5" s="14"/>
      <c r="G5" s="5" t="s">
        <v>2</v>
      </c>
    </row>
    <row r="6" spans="1:7" ht="78.75">
      <c r="A6" s="6"/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</row>
    <row r="7" spans="1:7">
      <c r="A7" s="15" t="s">
        <v>32</v>
      </c>
      <c r="B7" s="8">
        <f>B13+B30+B53+B55+B60+B64+B68+B74+B77+B84+B88+B90+B98+B105+B107+B108+B113+B118</f>
        <v>5869</v>
      </c>
      <c r="C7" s="8"/>
      <c r="D7" s="8"/>
      <c r="E7" s="8"/>
      <c r="F7" s="8"/>
      <c r="G7" s="8"/>
    </row>
    <row r="8" spans="1:7">
      <c r="A8" s="7" t="s">
        <v>33</v>
      </c>
      <c r="B8" s="16"/>
      <c r="C8" s="16"/>
      <c r="D8" s="16"/>
      <c r="E8" s="16"/>
      <c r="F8" s="16"/>
      <c r="G8" s="16"/>
    </row>
    <row r="9" spans="1:7" ht="33.75">
      <c r="A9" s="59" t="s">
        <v>273</v>
      </c>
      <c r="B9" s="8"/>
      <c r="C9" s="8"/>
      <c r="D9" s="8"/>
      <c r="E9" s="8"/>
      <c r="F9" s="8"/>
      <c r="G9" s="8"/>
    </row>
    <row r="10" spans="1:7" ht="45">
      <c r="A10" s="60" t="s">
        <v>274</v>
      </c>
      <c r="B10" s="8"/>
      <c r="C10" s="8"/>
      <c r="D10" s="8"/>
      <c r="E10" s="8"/>
      <c r="F10" s="8"/>
      <c r="G10" s="8"/>
    </row>
    <row r="11" spans="1:7">
      <c r="A11" s="60" t="s">
        <v>275</v>
      </c>
      <c r="B11" s="8"/>
      <c r="C11" s="8"/>
      <c r="D11" s="8"/>
      <c r="E11" s="8"/>
      <c r="F11" s="8"/>
      <c r="G11" s="8"/>
    </row>
    <row r="12" spans="1:7">
      <c r="A12" s="61" t="s">
        <v>34</v>
      </c>
      <c r="B12" s="8"/>
      <c r="C12" s="8"/>
      <c r="D12" s="8"/>
      <c r="E12" s="8"/>
      <c r="F12" s="8"/>
      <c r="G12" s="8"/>
    </row>
    <row r="13" spans="1:7">
      <c r="A13" s="59" t="s">
        <v>35</v>
      </c>
      <c r="B13" s="155">
        <f>B22</f>
        <v>3816</v>
      </c>
      <c r="C13" s="8"/>
      <c r="D13" s="8"/>
      <c r="E13" s="8"/>
      <c r="F13" s="8"/>
      <c r="G13" s="8"/>
    </row>
    <row r="14" spans="1:7" ht="22.5">
      <c r="A14" s="60" t="s">
        <v>36</v>
      </c>
      <c r="B14" s="8"/>
      <c r="C14" s="8"/>
      <c r="D14" s="8"/>
      <c r="E14" s="8"/>
      <c r="F14" s="8"/>
      <c r="G14" s="8"/>
    </row>
    <row r="15" spans="1:7" ht="22.5">
      <c r="A15" s="62" t="s">
        <v>37</v>
      </c>
      <c r="B15" s="8"/>
      <c r="C15" s="8"/>
      <c r="D15" s="8"/>
      <c r="E15" s="8"/>
      <c r="F15" s="8"/>
      <c r="G15" s="8"/>
    </row>
    <row r="16" spans="1:7" ht="45">
      <c r="A16" s="63" t="s">
        <v>38</v>
      </c>
      <c r="B16" s="8"/>
      <c r="C16" s="8"/>
      <c r="D16" s="8"/>
      <c r="E16" s="8"/>
      <c r="F16" s="8"/>
      <c r="G16" s="8"/>
    </row>
    <row r="17" spans="1:7" ht="22.5">
      <c r="A17" s="64" t="s">
        <v>39</v>
      </c>
      <c r="B17" s="8"/>
      <c r="C17" s="8"/>
      <c r="D17" s="8"/>
      <c r="E17" s="8"/>
      <c r="F17" s="8"/>
      <c r="G17" s="8"/>
    </row>
    <row r="18" spans="1:7" ht="56.25">
      <c r="A18" s="65" t="s">
        <v>40</v>
      </c>
      <c r="B18" s="8"/>
      <c r="C18" s="8"/>
      <c r="D18" s="8"/>
      <c r="E18" s="8"/>
      <c r="F18" s="8"/>
      <c r="G18" s="8"/>
    </row>
    <row r="19" spans="1:7" ht="33.75">
      <c r="A19" s="65" t="s">
        <v>276</v>
      </c>
      <c r="B19" s="8"/>
      <c r="C19" s="8"/>
      <c r="D19" s="8"/>
      <c r="E19" s="8"/>
      <c r="F19" s="8"/>
      <c r="G19" s="8"/>
    </row>
    <row r="20" spans="1:7" ht="33.75">
      <c r="A20" s="66" t="s">
        <v>277</v>
      </c>
      <c r="B20" s="8"/>
      <c r="C20" s="8"/>
      <c r="D20" s="8"/>
      <c r="E20" s="8"/>
      <c r="F20" s="8"/>
      <c r="G20" s="8"/>
    </row>
    <row r="21" spans="1:7" ht="22.5">
      <c r="A21" s="64" t="s">
        <v>41</v>
      </c>
      <c r="B21" s="8"/>
      <c r="C21" s="8"/>
      <c r="D21" s="8"/>
      <c r="E21" s="8"/>
      <c r="F21" s="8"/>
      <c r="G21" s="8"/>
    </row>
    <row r="22" spans="1:7" ht="22.5">
      <c r="A22" s="60" t="s">
        <v>42</v>
      </c>
      <c r="B22" s="8">
        <f>B27</f>
        <v>3816</v>
      </c>
      <c r="C22" s="8"/>
      <c r="D22" s="8"/>
      <c r="E22" s="8"/>
      <c r="F22" s="8"/>
      <c r="G22" s="8"/>
    </row>
    <row r="23" spans="1:7">
      <c r="A23" s="63" t="s">
        <v>43</v>
      </c>
      <c r="B23" s="8"/>
      <c r="C23" s="8"/>
      <c r="D23" s="8"/>
      <c r="E23" s="8"/>
      <c r="F23" s="8"/>
      <c r="G23" s="8"/>
    </row>
    <row r="24" spans="1:7" ht="45">
      <c r="A24" s="64" t="s">
        <v>44</v>
      </c>
      <c r="B24" s="8"/>
      <c r="C24" s="8"/>
      <c r="D24" s="8"/>
      <c r="E24" s="8"/>
      <c r="F24" s="8"/>
      <c r="G24" s="8"/>
    </row>
    <row r="25" spans="1:7" ht="22.5">
      <c r="A25" s="64" t="s">
        <v>45</v>
      </c>
      <c r="B25" s="8"/>
      <c r="C25" s="8"/>
      <c r="D25" s="8"/>
      <c r="E25" s="8"/>
      <c r="F25" s="8"/>
      <c r="G25" s="8"/>
    </row>
    <row r="26" spans="1:7" ht="33.75">
      <c r="A26" s="64" t="s">
        <v>46</v>
      </c>
      <c r="B26" s="8"/>
      <c r="C26" s="8"/>
      <c r="D26" s="8"/>
      <c r="E26" s="8"/>
      <c r="F26" s="8"/>
      <c r="G26" s="8"/>
    </row>
    <row r="27" spans="1:7" ht="22.5">
      <c r="A27" s="62" t="s">
        <v>47</v>
      </c>
      <c r="B27" s="8">
        <f>B29</f>
        <v>3816</v>
      </c>
      <c r="C27" s="8"/>
      <c r="D27" s="8"/>
      <c r="E27" s="8"/>
      <c r="F27" s="8"/>
      <c r="G27" s="8"/>
    </row>
    <row r="28" spans="1:7" ht="45">
      <c r="A28" s="64" t="s">
        <v>48</v>
      </c>
      <c r="B28" s="8"/>
      <c r="C28" s="8"/>
      <c r="D28" s="8"/>
      <c r="E28" s="8"/>
      <c r="F28" s="8"/>
      <c r="G28" s="8"/>
    </row>
    <row r="29" spans="1:7">
      <c r="A29" s="64" t="s">
        <v>49</v>
      </c>
      <c r="B29" s="8">
        <v>3816</v>
      </c>
      <c r="C29" s="8"/>
      <c r="D29" s="8"/>
      <c r="E29" s="8"/>
      <c r="F29" s="8"/>
      <c r="G29" s="8"/>
    </row>
    <row r="30" spans="1:7">
      <c r="A30" s="67" t="s">
        <v>50</v>
      </c>
      <c r="B30" s="155">
        <f>B48</f>
        <v>128</v>
      </c>
      <c r="C30" s="8"/>
      <c r="D30" s="8"/>
      <c r="E30" s="8"/>
      <c r="F30" s="8"/>
      <c r="G30" s="8"/>
    </row>
    <row r="31" spans="1:7">
      <c r="A31" s="68" t="s">
        <v>279</v>
      </c>
      <c r="B31" s="8"/>
      <c r="C31" s="8"/>
      <c r="D31" s="8"/>
      <c r="E31" s="8"/>
      <c r="F31" s="8"/>
      <c r="G31" s="8"/>
    </row>
    <row r="32" spans="1:7">
      <c r="A32" s="68" t="s">
        <v>280</v>
      </c>
      <c r="B32" s="8"/>
      <c r="C32" s="8"/>
      <c r="D32" s="8"/>
      <c r="E32" s="8"/>
      <c r="F32" s="8"/>
      <c r="G32" s="8"/>
    </row>
    <row r="33" spans="1:7">
      <c r="A33" s="68" t="s">
        <v>281</v>
      </c>
      <c r="B33" s="8"/>
      <c r="C33" s="8"/>
      <c r="D33" s="8"/>
      <c r="E33" s="8"/>
      <c r="F33" s="8"/>
      <c r="G33" s="8"/>
    </row>
    <row r="34" spans="1:7">
      <c r="A34" s="68" t="s">
        <v>282</v>
      </c>
      <c r="B34" s="8"/>
      <c r="C34" s="8"/>
      <c r="D34" s="8"/>
      <c r="E34" s="8"/>
      <c r="F34" s="8"/>
      <c r="G34" s="8"/>
    </row>
    <row r="35" spans="1:7" ht="22.5">
      <c r="A35" s="68" t="s">
        <v>283</v>
      </c>
      <c r="B35" s="8"/>
      <c r="C35" s="8"/>
      <c r="D35" s="8"/>
      <c r="E35" s="8"/>
      <c r="F35" s="8"/>
      <c r="G35" s="8"/>
    </row>
    <row r="36" spans="1:7" ht="56.25">
      <c r="A36" s="68" t="s">
        <v>284</v>
      </c>
      <c r="B36" s="8"/>
      <c r="C36" s="8"/>
      <c r="D36" s="8"/>
      <c r="E36" s="8"/>
      <c r="F36" s="8"/>
      <c r="G36" s="8"/>
    </row>
    <row r="37" spans="1:7" ht="22.5">
      <c r="A37" s="68" t="s">
        <v>285</v>
      </c>
      <c r="B37" s="8"/>
      <c r="C37" s="8"/>
      <c r="D37" s="8"/>
      <c r="E37" s="8"/>
      <c r="F37" s="8"/>
      <c r="G37" s="8"/>
    </row>
    <row r="38" spans="1:7" ht="33.75">
      <c r="A38" s="68" t="s">
        <v>286</v>
      </c>
      <c r="B38" s="8"/>
      <c r="C38" s="8"/>
      <c r="D38" s="8"/>
      <c r="E38" s="8"/>
      <c r="F38" s="8"/>
      <c r="G38" s="8"/>
    </row>
    <row r="39" spans="1:7" ht="22.5">
      <c r="A39" s="68" t="s">
        <v>287</v>
      </c>
      <c r="B39" s="8"/>
      <c r="C39" s="8"/>
      <c r="D39" s="8"/>
      <c r="E39" s="8"/>
      <c r="F39" s="8"/>
      <c r="G39" s="8"/>
    </row>
    <row r="40" spans="1:7" ht="22.5">
      <c r="A40" s="68" t="s">
        <v>288</v>
      </c>
      <c r="B40" s="8"/>
      <c r="C40" s="8"/>
      <c r="D40" s="8"/>
      <c r="E40" s="8"/>
      <c r="F40" s="8"/>
      <c r="G40" s="8"/>
    </row>
    <row r="41" spans="1:7" ht="33.75">
      <c r="A41" s="68" t="s">
        <v>289</v>
      </c>
      <c r="B41" s="8"/>
      <c r="C41" s="8"/>
      <c r="D41" s="8"/>
      <c r="E41" s="8"/>
      <c r="F41" s="8"/>
      <c r="G41" s="8"/>
    </row>
    <row r="42" spans="1:7" ht="22.5">
      <c r="A42" s="68" t="s">
        <v>51</v>
      </c>
      <c r="B42" s="8"/>
      <c r="C42" s="8"/>
      <c r="D42" s="8"/>
      <c r="E42" s="8"/>
      <c r="F42" s="8"/>
      <c r="G42" s="8"/>
    </row>
    <row r="43" spans="1:7" ht="33.75">
      <c r="A43" s="68" t="s">
        <v>290</v>
      </c>
      <c r="B43" s="8"/>
      <c r="C43" s="8"/>
      <c r="D43" s="8"/>
      <c r="E43" s="8"/>
      <c r="F43" s="8"/>
      <c r="G43" s="8"/>
    </row>
    <row r="44" spans="1:7">
      <c r="A44" s="68" t="s">
        <v>291</v>
      </c>
      <c r="B44" s="8"/>
      <c r="C44" s="8"/>
      <c r="D44" s="8"/>
      <c r="E44" s="8"/>
      <c r="F44" s="8"/>
      <c r="G44" s="8"/>
    </row>
    <row r="45" spans="1:7" ht="33.75">
      <c r="A45" s="68" t="s">
        <v>292</v>
      </c>
      <c r="B45" s="8"/>
      <c r="C45" s="8"/>
      <c r="D45" s="8"/>
      <c r="E45" s="8"/>
      <c r="F45" s="8"/>
      <c r="G45" s="8"/>
    </row>
    <row r="46" spans="1:7" ht="22.5">
      <c r="A46" s="68" t="s">
        <v>293</v>
      </c>
      <c r="B46" s="8"/>
      <c r="C46" s="8"/>
      <c r="D46" s="8"/>
      <c r="E46" s="8"/>
      <c r="F46" s="8"/>
      <c r="G46" s="8"/>
    </row>
    <row r="47" spans="1:7" ht="22.5">
      <c r="A47" s="68" t="s">
        <v>294</v>
      </c>
      <c r="B47" s="8"/>
      <c r="C47" s="8"/>
      <c r="D47" s="8"/>
      <c r="E47" s="8"/>
      <c r="F47" s="8"/>
      <c r="G47" s="8"/>
    </row>
    <row r="48" spans="1:7" ht="33.75">
      <c r="A48" s="68" t="s">
        <v>295</v>
      </c>
      <c r="B48" s="8">
        <v>128</v>
      </c>
      <c r="C48" s="8"/>
      <c r="D48" s="8"/>
      <c r="E48" s="8"/>
      <c r="F48" s="8"/>
      <c r="G48" s="8"/>
    </row>
    <row r="49" spans="1:7" ht="22.5">
      <c r="A49" s="68" t="s">
        <v>296</v>
      </c>
      <c r="B49" s="8"/>
      <c r="C49" s="8"/>
      <c r="D49" s="8"/>
      <c r="E49" s="8"/>
      <c r="F49" s="8"/>
      <c r="G49" s="8"/>
    </row>
    <row r="50" spans="1:7" ht="22.5">
      <c r="A50" s="68" t="s">
        <v>297</v>
      </c>
      <c r="B50" s="8"/>
      <c r="C50" s="8"/>
      <c r="D50" s="8"/>
      <c r="E50" s="8"/>
      <c r="F50" s="8"/>
      <c r="G50" s="8"/>
    </row>
    <row r="51" spans="1:7" ht="22.5">
      <c r="A51" s="68" t="s">
        <v>298</v>
      </c>
      <c r="B51" s="8"/>
      <c r="C51" s="8"/>
      <c r="D51" s="8"/>
      <c r="E51" s="8"/>
      <c r="F51" s="8"/>
      <c r="G51" s="8"/>
    </row>
    <row r="52" spans="1:7" ht="22.5">
      <c r="A52" s="68" t="s">
        <v>299</v>
      </c>
      <c r="B52" s="8"/>
      <c r="C52" s="8"/>
      <c r="D52" s="8"/>
      <c r="E52" s="8"/>
      <c r="F52" s="8"/>
      <c r="G52" s="8"/>
    </row>
    <row r="53" spans="1:7" ht="33.75">
      <c r="A53" s="67" t="s">
        <v>278</v>
      </c>
      <c r="B53" s="155">
        <f>B54</f>
        <v>145</v>
      </c>
      <c r="C53" s="8"/>
      <c r="D53" s="8"/>
      <c r="E53" s="8"/>
      <c r="F53" s="8"/>
      <c r="G53" s="8"/>
    </row>
    <row r="54" spans="1:7" ht="33.75">
      <c r="A54" s="68" t="s">
        <v>300</v>
      </c>
      <c r="B54" s="8">
        <v>145</v>
      </c>
      <c r="C54" s="8"/>
      <c r="D54" s="8"/>
      <c r="E54" s="8"/>
      <c r="F54" s="8"/>
      <c r="G54" s="8"/>
    </row>
    <row r="55" spans="1:7" ht="45">
      <c r="A55" s="67" t="s">
        <v>301</v>
      </c>
      <c r="B55" s="155">
        <v>82</v>
      </c>
      <c r="C55" s="8"/>
      <c r="D55" s="8"/>
      <c r="E55" s="8"/>
      <c r="F55" s="8"/>
      <c r="G55" s="8"/>
    </row>
    <row r="56" spans="1:7" ht="22.5">
      <c r="A56" s="63" t="s">
        <v>302</v>
      </c>
      <c r="B56" s="8"/>
      <c r="C56" s="8"/>
      <c r="D56" s="8"/>
      <c r="E56" s="8"/>
      <c r="F56" s="8"/>
      <c r="G56" s="8"/>
    </row>
    <row r="57" spans="1:7">
      <c r="A57" s="63" t="s">
        <v>303</v>
      </c>
      <c r="B57" s="8"/>
      <c r="C57" s="8"/>
      <c r="D57" s="8"/>
      <c r="E57" s="8"/>
      <c r="F57" s="8"/>
      <c r="G57" s="8"/>
    </row>
    <row r="58" spans="1:7" ht="33.75">
      <c r="A58" s="68" t="s">
        <v>304</v>
      </c>
      <c r="B58" s="8"/>
      <c r="C58" s="8"/>
      <c r="D58" s="8"/>
      <c r="E58" s="8"/>
      <c r="F58" s="8"/>
      <c r="G58" s="8"/>
    </row>
    <row r="59" spans="1:7" ht="45">
      <c r="A59" s="68" t="s">
        <v>305</v>
      </c>
      <c r="B59" s="8"/>
      <c r="C59" s="8"/>
      <c r="D59" s="8"/>
      <c r="E59" s="8"/>
      <c r="F59" s="8"/>
      <c r="G59" s="8"/>
    </row>
    <row r="60" spans="1:7">
      <c r="A60" s="59" t="s">
        <v>52</v>
      </c>
      <c r="B60" s="155">
        <v>555</v>
      </c>
      <c r="C60" s="8"/>
      <c r="D60" s="8"/>
      <c r="E60" s="8"/>
      <c r="F60" s="8"/>
      <c r="G60" s="8"/>
    </row>
    <row r="61" spans="1:7">
      <c r="A61" s="61" t="s">
        <v>306</v>
      </c>
      <c r="B61" s="8"/>
      <c r="C61" s="8"/>
      <c r="D61" s="8"/>
      <c r="E61" s="8"/>
      <c r="F61" s="8"/>
      <c r="G61" s="8"/>
    </row>
    <row r="62" spans="1:7" ht="22.5">
      <c r="A62" s="61" t="s">
        <v>307</v>
      </c>
      <c r="B62" s="8"/>
      <c r="C62" s="8"/>
      <c r="D62" s="8"/>
      <c r="E62" s="8"/>
      <c r="F62" s="8"/>
      <c r="G62" s="8"/>
    </row>
    <row r="63" spans="1:7" ht="22.5">
      <c r="A63" s="61" t="s">
        <v>308</v>
      </c>
      <c r="B63" s="8"/>
      <c r="C63" s="8"/>
      <c r="D63" s="8"/>
      <c r="E63" s="8"/>
      <c r="F63" s="8"/>
      <c r="G63" s="8"/>
    </row>
    <row r="64" spans="1:7" ht="33.75">
      <c r="A64" s="67" t="s">
        <v>309</v>
      </c>
      <c r="B64" s="155">
        <v>52</v>
      </c>
      <c r="C64" s="8"/>
      <c r="D64" s="8"/>
      <c r="E64" s="8"/>
      <c r="F64" s="8"/>
      <c r="G64" s="8"/>
    </row>
    <row r="65" spans="1:7" ht="33.75">
      <c r="A65" s="68" t="s">
        <v>310</v>
      </c>
      <c r="B65" s="8"/>
      <c r="C65" s="8"/>
      <c r="D65" s="8"/>
      <c r="E65" s="8"/>
      <c r="F65" s="8"/>
      <c r="G65" s="8"/>
    </row>
    <row r="66" spans="1:7" ht="33.75">
      <c r="A66" s="68" t="s">
        <v>311</v>
      </c>
      <c r="B66" s="8"/>
      <c r="C66" s="8"/>
      <c r="D66" s="8"/>
      <c r="E66" s="8"/>
      <c r="F66" s="8"/>
      <c r="G66" s="8"/>
    </row>
    <row r="67" spans="1:7" ht="33.75">
      <c r="A67" s="68" t="s">
        <v>312</v>
      </c>
      <c r="B67" s="8"/>
      <c r="C67" s="8"/>
      <c r="D67" s="8"/>
      <c r="E67" s="8"/>
      <c r="F67" s="8"/>
      <c r="G67" s="8"/>
    </row>
    <row r="68" spans="1:7">
      <c r="A68" s="59" t="s">
        <v>313</v>
      </c>
      <c r="B68" s="155">
        <v>343</v>
      </c>
      <c r="C68" s="8"/>
      <c r="D68" s="8"/>
      <c r="E68" s="8"/>
      <c r="F68" s="8"/>
      <c r="G68" s="8"/>
    </row>
    <row r="69" spans="1:7" ht="22.5">
      <c r="A69" s="63" t="s">
        <v>314</v>
      </c>
      <c r="B69" s="8"/>
      <c r="C69" s="8"/>
      <c r="D69" s="8"/>
      <c r="E69" s="8"/>
      <c r="F69" s="8"/>
      <c r="G69" s="8"/>
    </row>
    <row r="70" spans="1:7" ht="22.5">
      <c r="A70" s="63" t="s">
        <v>53</v>
      </c>
      <c r="B70" s="8"/>
      <c r="C70" s="8"/>
      <c r="D70" s="8"/>
      <c r="E70" s="8"/>
      <c r="F70" s="8"/>
      <c r="G70" s="8"/>
    </row>
    <row r="71" spans="1:7" ht="22.5">
      <c r="A71" s="63" t="s">
        <v>315</v>
      </c>
      <c r="B71" s="8"/>
      <c r="C71" s="8"/>
      <c r="D71" s="8"/>
      <c r="E71" s="8"/>
      <c r="F71" s="8"/>
      <c r="G71" s="8"/>
    </row>
    <row r="72" spans="1:7" ht="33.75">
      <c r="A72" s="63" t="s">
        <v>316</v>
      </c>
      <c r="B72" s="8"/>
      <c r="C72" s="8"/>
      <c r="D72" s="8"/>
      <c r="E72" s="8"/>
      <c r="F72" s="8"/>
      <c r="G72" s="8"/>
    </row>
    <row r="73" spans="1:7" ht="22.5">
      <c r="A73" s="63" t="s">
        <v>317</v>
      </c>
      <c r="B73" s="8"/>
      <c r="C73" s="8"/>
      <c r="D73" s="8"/>
      <c r="E73" s="8"/>
      <c r="F73" s="8"/>
      <c r="G73" s="8"/>
    </row>
    <row r="74" spans="1:7" ht="33.75">
      <c r="A74" s="67" t="s">
        <v>318</v>
      </c>
      <c r="B74" s="155">
        <v>9</v>
      </c>
      <c r="C74" s="8"/>
      <c r="D74" s="8"/>
      <c r="E74" s="8"/>
      <c r="F74" s="8"/>
      <c r="G74" s="8"/>
    </row>
    <row r="75" spans="1:7" ht="33.75">
      <c r="A75" s="63" t="s">
        <v>319</v>
      </c>
      <c r="B75" s="8"/>
      <c r="C75" s="8"/>
      <c r="D75" s="8"/>
      <c r="E75" s="8"/>
      <c r="F75" s="8"/>
      <c r="G75" s="8"/>
    </row>
    <row r="76" spans="1:7" ht="33.75">
      <c r="A76" s="63" t="s">
        <v>320</v>
      </c>
      <c r="B76" s="8"/>
      <c r="C76" s="8"/>
      <c r="D76" s="8"/>
      <c r="E76" s="8"/>
      <c r="F76" s="8"/>
      <c r="G76" s="8"/>
    </row>
    <row r="77" spans="1:7" ht="22.5">
      <c r="A77" s="67" t="s">
        <v>321</v>
      </c>
      <c r="B77" s="155">
        <v>0</v>
      </c>
      <c r="C77" s="8"/>
      <c r="D77" s="8"/>
      <c r="E77" s="8"/>
      <c r="F77" s="8"/>
      <c r="G77" s="8"/>
    </row>
    <row r="78" spans="1:7">
      <c r="A78" s="68" t="s">
        <v>322</v>
      </c>
      <c r="B78" s="8"/>
      <c r="C78" s="8"/>
      <c r="D78" s="8"/>
      <c r="E78" s="8"/>
      <c r="F78" s="8"/>
      <c r="G78" s="8"/>
    </row>
    <row r="79" spans="1:7" ht="45">
      <c r="A79" s="63" t="s">
        <v>323</v>
      </c>
      <c r="B79" s="8"/>
      <c r="C79" s="8"/>
      <c r="D79" s="8"/>
      <c r="E79" s="8"/>
      <c r="F79" s="8"/>
      <c r="G79" s="8"/>
    </row>
    <row r="80" spans="1:7" ht="22.5">
      <c r="A80" s="63" t="s">
        <v>324</v>
      </c>
      <c r="B80" s="8"/>
      <c r="C80" s="8"/>
      <c r="D80" s="8"/>
      <c r="E80" s="8"/>
      <c r="F80" s="8"/>
      <c r="G80" s="8"/>
    </row>
    <row r="81" spans="1:7" ht="22.5">
      <c r="A81" s="63" t="s">
        <v>325</v>
      </c>
      <c r="B81" s="8"/>
      <c r="C81" s="8"/>
      <c r="D81" s="8"/>
      <c r="E81" s="8"/>
      <c r="F81" s="8"/>
      <c r="G81" s="8"/>
    </row>
    <row r="82" spans="1:7" ht="56.25">
      <c r="A82" s="68" t="s">
        <v>326</v>
      </c>
      <c r="B82" s="8"/>
      <c r="C82" s="8"/>
      <c r="D82" s="8"/>
      <c r="E82" s="8"/>
      <c r="F82" s="8"/>
      <c r="G82" s="8"/>
    </row>
    <row r="83" spans="1:7" ht="22.5">
      <c r="A83" s="63" t="s">
        <v>327</v>
      </c>
      <c r="B83" s="8"/>
      <c r="C83" s="8"/>
      <c r="D83" s="8"/>
      <c r="E83" s="8"/>
      <c r="F83" s="8"/>
      <c r="G83" s="8"/>
    </row>
    <row r="84" spans="1:7" ht="22.5">
      <c r="A84" s="67" t="s">
        <v>328</v>
      </c>
      <c r="B84" s="155">
        <v>2</v>
      </c>
      <c r="C84" s="8"/>
      <c r="D84" s="8"/>
      <c r="E84" s="8"/>
      <c r="F84" s="8"/>
      <c r="G84" s="8"/>
    </row>
    <row r="85" spans="1:7" ht="56.25">
      <c r="A85" s="63" t="s">
        <v>329</v>
      </c>
      <c r="B85" s="8"/>
      <c r="C85" s="8"/>
      <c r="D85" s="8"/>
      <c r="E85" s="8"/>
      <c r="F85" s="8"/>
      <c r="G85" s="8"/>
    </row>
    <row r="86" spans="1:7" ht="56.25">
      <c r="A86" s="63" t="s">
        <v>330</v>
      </c>
      <c r="B86" s="8"/>
      <c r="C86" s="8"/>
      <c r="D86" s="8"/>
      <c r="E86" s="8"/>
      <c r="F86" s="8"/>
      <c r="G86" s="8"/>
    </row>
    <row r="87" spans="1:7" ht="33.75">
      <c r="A87" s="63" t="s">
        <v>331</v>
      </c>
      <c r="B87" s="8"/>
      <c r="C87" s="8"/>
      <c r="D87" s="8"/>
      <c r="E87" s="8"/>
      <c r="F87" s="8"/>
      <c r="G87" s="8"/>
    </row>
    <row r="88" spans="1:7" ht="22.5">
      <c r="A88" s="67" t="s">
        <v>332</v>
      </c>
      <c r="B88" s="155">
        <v>86</v>
      </c>
      <c r="C88" s="8"/>
      <c r="D88" s="8"/>
      <c r="E88" s="8"/>
      <c r="F88" s="8"/>
      <c r="G88" s="8"/>
    </row>
    <row r="89" spans="1:7" ht="22.5">
      <c r="A89" s="60" t="s">
        <v>54</v>
      </c>
      <c r="B89" s="8"/>
      <c r="C89" s="8"/>
      <c r="D89" s="8"/>
      <c r="E89" s="8"/>
      <c r="F89" s="8"/>
      <c r="G89" s="8"/>
    </row>
    <row r="90" spans="1:7" ht="22.5">
      <c r="A90" s="67" t="s">
        <v>333</v>
      </c>
      <c r="B90" s="155">
        <v>16</v>
      </c>
      <c r="C90" s="8"/>
      <c r="D90" s="8"/>
      <c r="E90" s="8"/>
      <c r="F90" s="8"/>
      <c r="G90" s="8"/>
    </row>
    <row r="91" spans="1:7" ht="22.5">
      <c r="A91" s="68" t="s">
        <v>334</v>
      </c>
      <c r="B91" s="8"/>
      <c r="C91" s="8"/>
      <c r="D91" s="8"/>
      <c r="E91" s="8"/>
      <c r="F91" s="8"/>
      <c r="G91" s="8"/>
    </row>
    <row r="92" spans="1:7" ht="33.75">
      <c r="A92" s="68" t="s">
        <v>335</v>
      </c>
      <c r="B92" s="8"/>
      <c r="C92" s="8"/>
      <c r="D92" s="8"/>
      <c r="E92" s="8"/>
      <c r="F92" s="8"/>
      <c r="G92" s="8"/>
    </row>
    <row r="93" spans="1:7" ht="56.25">
      <c r="A93" s="68" t="s">
        <v>336</v>
      </c>
      <c r="B93" s="8"/>
      <c r="C93" s="8"/>
      <c r="D93" s="8"/>
      <c r="E93" s="8"/>
      <c r="F93" s="8"/>
      <c r="G93" s="8"/>
    </row>
    <row r="94" spans="1:7" ht="22.5">
      <c r="A94" s="68" t="s">
        <v>337</v>
      </c>
      <c r="B94" s="8"/>
      <c r="C94" s="8"/>
      <c r="D94" s="8"/>
      <c r="E94" s="8"/>
      <c r="F94" s="8"/>
      <c r="G94" s="8"/>
    </row>
    <row r="95" spans="1:7" ht="22.5">
      <c r="A95" s="68" t="s">
        <v>338</v>
      </c>
      <c r="B95" s="8"/>
      <c r="C95" s="8"/>
      <c r="D95" s="8"/>
      <c r="E95" s="8"/>
      <c r="F95" s="8"/>
      <c r="G95" s="8"/>
    </row>
    <row r="96" spans="1:7" ht="22.5">
      <c r="A96" s="68" t="s">
        <v>339</v>
      </c>
      <c r="B96" s="8"/>
      <c r="C96" s="8"/>
      <c r="D96" s="8"/>
      <c r="E96" s="8"/>
      <c r="F96" s="8"/>
      <c r="G96" s="8"/>
    </row>
    <row r="97" spans="1:7">
      <c r="A97" s="68" t="s">
        <v>340</v>
      </c>
      <c r="B97" s="8"/>
      <c r="C97" s="8"/>
      <c r="D97" s="8"/>
      <c r="E97" s="8"/>
      <c r="F97" s="8"/>
      <c r="G97" s="8"/>
    </row>
    <row r="98" spans="1:7" ht="33.75">
      <c r="A98" s="67" t="s">
        <v>341</v>
      </c>
      <c r="B98" s="155">
        <v>2</v>
      </c>
      <c r="C98" s="8"/>
      <c r="D98" s="8"/>
      <c r="E98" s="8"/>
      <c r="F98" s="8"/>
      <c r="G98" s="8"/>
    </row>
    <row r="99" spans="1:7">
      <c r="A99" s="68" t="s">
        <v>342</v>
      </c>
      <c r="B99" s="8"/>
      <c r="C99" s="8"/>
      <c r="D99" s="8"/>
      <c r="E99" s="8"/>
      <c r="F99" s="8"/>
      <c r="G99" s="8"/>
    </row>
    <row r="100" spans="1:7" ht="22.5">
      <c r="A100" s="68" t="s">
        <v>343</v>
      </c>
      <c r="B100" s="8"/>
      <c r="C100" s="8"/>
      <c r="D100" s="8"/>
      <c r="E100" s="8"/>
      <c r="F100" s="8"/>
      <c r="G100" s="8"/>
    </row>
    <row r="101" spans="1:7" ht="45">
      <c r="A101" s="68" t="s">
        <v>344</v>
      </c>
      <c r="B101" s="8"/>
      <c r="C101" s="8"/>
      <c r="D101" s="8"/>
      <c r="E101" s="8"/>
      <c r="F101" s="8"/>
      <c r="G101" s="8"/>
    </row>
    <row r="102" spans="1:7" ht="33.75">
      <c r="A102" s="68" t="s">
        <v>345</v>
      </c>
      <c r="B102" s="8"/>
      <c r="C102" s="8"/>
      <c r="D102" s="8"/>
      <c r="E102" s="8"/>
      <c r="F102" s="8"/>
      <c r="G102" s="8"/>
    </row>
    <row r="103" spans="1:7" ht="22.5">
      <c r="A103" s="68" t="s">
        <v>346</v>
      </c>
      <c r="B103" s="8"/>
      <c r="C103" s="8"/>
      <c r="D103" s="8"/>
      <c r="E103" s="8"/>
      <c r="F103" s="8"/>
      <c r="G103" s="8"/>
    </row>
    <row r="104" spans="1:7" ht="78.75">
      <c r="A104" s="68" t="s">
        <v>347</v>
      </c>
      <c r="B104" s="8"/>
      <c r="C104" s="8"/>
      <c r="D104" s="8"/>
      <c r="E104" s="8"/>
      <c r="F104" s="8"/>
      <c r="G104" s="8"/>
    </row>
    <row r="105" spans="1:7" ht="45">
      <c r="A105" s="59" t="s">
        <v>55</v>
      </c>
      <c r="B105" s="155">
        <v>93</v>
      </c>
      <c r="C105" s="8"/>
      <c r="D105" s="8"/>
      <c r="E105" s="8"/>
      <c r="F105" s="8"/>
      <c r="G105" s="8"/>
    </row>
    <row r="106" spans="1:7" ht="56.25">
      <c r="A106" s="68" t="s">
        <v>348</v>
      </c>
      <c r="B106" s="8"/>
      <c r="C106" s="8"/>
      <c r="D106" s="8"/>
      <c r="E106" s="8"/>
      <c r="F106" s="8"/>
      <c r="G106" s="8"/>
    </row>
    <row r="107" spans="1:7">
      <c r="A107" s="59" t="s">
        <v>56</v>
      </c>
      <c r="B107" s="155">
        <v>395</v>
      </c>
      <c r="C107" s="8"/>
      <c r="D107" s="8"/>
      <c r="E107" s="8"/>
      <c r="F107" s="8"/>
      <c r="G107" s="8"/>
    </row>
    <row r="108" spans="1:7" ht="33.75">
      <c r="A108" s="67" t="s">
        <v>349</v>
      </c>
      <c r="B108" s="155">
        <v>47</v>
      </c>
      <c r="C108" s="8"/>
      <c r="D108" s="8"/>
      <c r="E108" s="8"/>
      <c r="F108" s="8"/>
      <c r="G108" s="8"/>
    </row>
    <row r="109" spans="1:7" ht="22.5">
      <c r="A109" s="60" t="s">
        <v>57</v>
      </c>
      <c r="B109" s="8"/>
      <c r="C109" s="8"/>
      <c r="D109" s="8"/>
      <c r="E109" s="8"/>
      <c r="F109" s="8"/>
      <c r="G109" s="8"/>
    </row>
    <row r="110" spans="1:7" ht="22.5">
      <c r="A110" s="68" t="s">
        <v>350</v>
      </c>
      <c r="B110" s="8"/>
      <c r="C110" s="8"/>
      <c r="D110" s="8"/>
      <c r="E110" s="8"/>
      <c r="F110" s="8"/>
      <c r="G110" s="8"/>
    </row>
    <row r="111" spans="1:7">
      <c r="A111" s="60" t="s">
        <v>58</v>
      </c>
      <c r="B111" s="8"/>
      <c r="C111" s="8"/>
      <c r="D111" s="8"/>
      <c r="E111" s="8"/>
      <c r="F111" s="8"/>
      <c r="G111" s="8"/>
    </row>
    <row r="112" spans="1:7" ht="22.5">
      <c r="A112" s="68" t="s">
        <v>351</v>
      </c>
      <c r="B112" s="8"/>
      <c r="C112" s="8"/>
      <c r="D112" s="8"/>
      <c r="E112" s="8"/>
      <c r="F112" s="8"/>
      <c r="G112" s="8"/>
    </row>
    <row r="113" spans="1:7" ht="33.75">
      <c r="A113" s="59" t="s">
        <v>352</v>
      </c>
      <c r="B113" s="155">
        <v>96</v>
      </c>
      <c r="C113" s="8"/>
      <c r="D113" s="8"/>
      <c r="E113" s="8"/>
      <c r="F113" s="8"/>
      <c r="G113" s="8"/>
    </row>
    <row r="114" spans="1:7" ht="33.75">
      <c r="A114" s="68" t="s">
        <v>353</v>
      </c>
      <c r="B114" s="8"/>
      <c r="C114" s="8"/>
      <c r="D114" s="8"/>
      <c r="E114" s="8"/>
      <c r="F114" s="8"/>
      <c r="G114" s="8"/>
    </row>
    <row r="115" spans="1:7" ht="33.75">
      <c r="A115" s="68" t="s">
        <v>354</v>
      </c>
      <c r="B115" s="8"/>
      <c r="C115" s="8"/>
      <c r="D115" s="8"/>
      <c r="E115" s="8"/>
      <c r="F115" s="8"/>
      <c r="G115" s="8"/>
    </row>
    <row r="116" spans="1:7" ht="45">
      <c r="A116" s="68" t="s">
        <v>355</v>
      </c>
      <c r="B116" s="8"/>
      <c r="C116" s="8"/>
      <c r="D116" s="8"/>
      <c r="E116" s="8"/>
      <c r="F116" s="8"/>
      <c r="G116" s="8"/>
    </row>
    <row r="117" spans="1:7" ht="22.5">
      <c r="A117" s="68" t="s">
        <v>356</v>
      </c>
      <c r="B117" s="8"/>
      <c r="C117" s="8"/>
      <c r="D117" s="8"/>
      <c r="E117" s="8"/>
      <c r="F117" s="8"/>
      <c r="G117" s="8"/>
    </row>
    <row r="118" spans="1:7" ht="22.5">
      <c r="A118" s="67" t="s">
        <v>357</v>
      </c>
      <c r="B118" s="155">
        <v>2</v>
      </c>
      <c r="C118" s="8"/>
      <c r="D118" s="8"/>
      <c r="E118" s="8"/>
      <c r="F118" s="8"/>
      <c r="G118" s="8"/>
    </row>
    <row r="119" spans="1:7" ht="22.5">
      <c r="A119" s="68" t="s">
        <v>358</v>
      </c>
      <c r="B119" s="8"/>
      <c r="C119" s="8"/>
      <c r="D119" s="8"/>
      <c r="E119" s="8"/>
      <c r="F119" s="8"/>
      <c r="G119" s="8"/>
    </row>
    <row r="120" spans="1:7" ht="33.75">
      <c r="A120" s="68" t="s">
        <v>359</v>
      </c>
      <c r="B120" s="8"/>
      <c r="C120" s="8"/>
      <c r="D120" s="8"/>
      <c r="E120" s="8"/>
      <c r="F120" s="8"/>
      <c r="G120" s="8"/>
    </row>
    <row r="121" spans="1:7" ht="22.5">
      <c r="A121" s="68" t="s">
        <v>360</v>
      </c>
      <c r="B121" s="8"/>
      <c r="C121" s="8"/>
      <c r="D121" s="8"/>
      <c r="E121" s="8"/>
      <c r="F121" s="8"/>
      <c r="G121" s="8"/>
    </row>
    <row r="122" spans="1:7" ht="78.75">
      <c r="A122" s="67" t="s">
        <v>361</v>
      </c>
      <c r="B122" s="8"/>
      <c r="C122" s="8"/>
      <c r="D122" s="8"/>
      <c r="E122" s="8"/>
      <c r="F122" s="8"/>
      <c r="G122" s="8"/>
    </row>
    <row r="123" spans="1:7" ht="22.5">
      <c r="A123" s="68" t="s">
        <v>362</v>
      </c>
      <c r="B123" s="8"/>
      <c r="C123" s="8"/>
      <c r="D123" s="8"/>
      <c r="E123" s="8"/>
      <c r="F123" s="8"/>
      <c r="G123" s="8"/>
    </row>
    <row r="124" spans="1:7" ht="67.5">
      <c r="A124" s="68" t="s">
        <v>363</v>
      </c>
      <c r="B124" s="8"/>
      <c r="C124" s="8"/>
      <c r="D124" s="8"/>
      <c r="E124" s="8"/>
      <c r="F124" s="8"/>
      <c r="G124" s="8"/>
    </row>
    <row r="125" spans="1:7" ht="33.75">
      <c r="A125" s="67" t="s">
        <v>364</v>
      </c>
      <c r="B125" s="8"/>
      <c r="C125" s="8"/>
      <c r="D125" s="8"/>
      <c r="E125" s="8"/>
      <c r="F125" s="8"/>
      <c r="G125" s="8"/>
    </row>
    <row r="126" spans="1:7" ht="22.5">
      <c r="A126" s="69" t="s">
        <v>365</v>
      </c>
      <c r="B126" s="8"/>
      <c r="C126" s="8"/>
      <c r="D126" s="8"/>
      <c r="E126" s="8"/>
      <c r="F126" s="8"/>
      <c r="G126" s="8"/>
    </row>
  </sheetData>
  <mergeCells count="2">
    <mergeCell ref="A2:G2"/>
    <mergeCell ref="A1:G1"/>
  </mergeCells>
  <pageMargins left="1.1811023622047245" right="0.70866141732283472" top="0.74803149606299213" bottom="0.74803149606299213" header="0.31496062992125984" footer="0.31496062992125984"/>
  <pageSetup paperSize="9" scale="67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M25"/>
  <sheetViews>
    <sheetView zoomScaleNormal="100" workbookViewId="0"/>
  </sheetViews>
  <sheetFormatPr defaultRowHeight="15"/>
  <cols>
    <col min="16" max="16" width="9.85546875" customWidth="1"/>
    <col min="18" max="18" width="9.85546875" customWidth="1"/>
    <col min="20" max="20" width="10.7109375" customWidth="1"/>
    <col min="22" max="22" width="11.42578125" customWidth="1"/>
  </cols>
  <sheetData>
    <row r="1" spans="1:39" ht="18" customHeight="1">
      <c r="A1" s="131" t="s">
        <v>523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Q1" s="130"/>
      <c r="R1" s="130"/>
      <c r="S1" s="130"/>
      <c r="T1" s="130"/>
      <c r="U1" s="130"/>
      <c r="V1" s="130"/>
      <c r="W1" s="130"/>
      <c r="X1" s="130"/>
      <c r="Y1" s="130"/>
    </row>
    <row r="2" spans="1:39">
      <c r="A2" s="21"/>
      <c r="B2" s="225" t="s">
        <v>270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73"/>
      <c r="N2" s="73"/>
      <c r="O2" s="73"/>
    </row>
    <row r="3" spans="1:39">
      <c r="A3" s="24"/>
      <c r="B3" s="235" t="s">
        <v>657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76"/>
      <c r="N3" s="76"/>
      <c r="O3" s="76"/>
    </row>
    <row r="4" spans="1:39" ht="24" customHeight="1">
      <c r="A4" s="246" t="s">
        <v>161</v>
      </c>
      <c r="B4" s="246" t="s">
        <v>119</v>
      </c>
      <c r="C4" s="246" t="s">
        <v>135</v>
      </c>
      <c r="D4" s="236" t="s">
        <v>100</v>
      </c>
      <c r="E4" s="236"/>
      <c r="F4" s="302" t="s">
        <v>103</v>
      </c>
      <c r="G4" s="305"/>
      <c r="H4" s="305"/>
      <c r="I4" s="305"/>
      <c r="J4" s="305"/>
      <c r="K4" s="303"/>
      <c r="L4" s="306" t="s">
        <v>527</v>
      </c>
      <c r="M4" s="307"/>
      <c r="N4" s="306" t="s">
        <v>528</v>
      </c>
      <c r="O4" s="307"/>
      <c r="P4" s="264" t="s">
        <v>508</v>
      </c>
      <c r="Q4" s="265"/>
      <c r="R4" s="249" t="s">
        <v>498</v>
      </c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0"/>
      <c r="AJ4" s="249" t="s">
        <v>504</v>
      </c>
      <c r="AK4" s="251"/>
      <c r="AL4" s="251"/>
      <c r="AM4" s="250"/>
    </row>
    <row r="5" spans="1:39" ht="23.25" customHeight="1">
      <c r="A5" s="246"/>
      <c r="B5" s="246"/>
      <c r="C5" s="246"/>
      <c r="D5" s="233" t="s">
        <v>104</v>
      </c>
      <c r="E5" s="233" t="s">
        <v>105</v>
      </c>
      <c r="F5" s="302" t="s">
        <v>462</v>
      </c>
      <c r="G5" s="303"/>
      <c r="H5" s="304" t="s">
        <v>461</v>
      </c>
      <c r="I5" s="304"/>
      <c r="J5" s="302" t="s">
        <v>463</v>
      </c>
      <c r="K5" s="303"/>
      <c r="L5" s="308"/>
      <c r="M5" s="309"/>
      <c r="N5" s="308"/>
      <c r="O5" s="309"/>
      <c r="P5" s="266"/>
      <c r="Q5" s="267"/>
      <c r="R5" s="264" t="s">
        <v>507</v>
      </c>
      <c r="S5" s="265"/>
      <c r="T5" s="249" t="s">
        <v>496</v>
      </c>
      <c r="U5" s="251"/>
      <c r="V5" s="251"/>
      <c r="W5" s="250"/>
      <c r="X5" s="249" t="s">
        <v>499</v>
      </c>
      <c r="Y5" s="251"/>
      <c r="Z5" s="251"/>
      <c r="AA5" s="250"/>
      <c r="AB5" s="249" t="s">
        <v>506</v>
      </c>
      <c r="AC5" s="251"/>
      <c r="AD5" s="251"/>
      <c r="AE5" s="250"/>
      <c r="AF5" s="249" t="s">
        <v>502</v>
      </c>
      <c r="AG5" s="251"/>
      <c r="AH5" s="251"/>
      <c r="AI5" s="250"/>
      <c r="AJ5" s="249" t="s">
        <v>490</v>
      </c>
      <c r="AK5" s="250"/>
      <c r="AL5" s="249" t="s">
        <v>491</v>
      </c>
      <c r="AM5" s="250"/>
    </row>
    <row r="6" spans="1:39" ht="15" customHeight="1">
      <c r="A6" s="246"/>
      <c r="B6" s="246"/>
      <c r="C6" s="246"/>
      <c r="D6" s="246"/>
      <c r="E6" s="246"/>
      <c r="F6" s="242" t="s">
        <v>121</v>
      </c>
      <c r="G6" s="242" t="s">
        <v>105</v>
      </c>
      <c r="H6" s="242" t="s">
        <v>121</v>
      </c>
      <c r="I6" s="242" t="s">
        <v>105</v>
      </c>
      <c r="J6" s="242" t="s">
        <v>121</v>
      </c>
      <c r="K6" s="242" t="s">
        <v>105</v>
      </c>
      <c r="L6" s="300" t="s">
        <v>529</v>
      </c>
      <c r="M6" s="300" t="s">
        <v>530</v>
      </c>
      <c r="N6" s="300" t="s">
        <v>529</v>
      </c>
      <c r="O6" s="300" t="s">
        <v>530</v>
      </c>
      <c r="P6" s="268"/>
      <c r="Q6" s="269"/>
      <c r="R6" s="266"/>
      <c r="S6" s="267"/>
      <c r="T6" s="249" t="s">
        <v>497</v>
      </c>
      <c r="U6" s="250"/>
      <c r="V6" s="249" t="s">
        <v>491</v>
      </c>
      <c r="W6" s="250"/>
      <c r="X6" s="249" t="s">
        <v>497</v>
      </c>
      <c r="Y6" s="250"/>
      <c r="Z6" s="249" t="s">
        <v>491</v>
      </c>
      <c r="AA6" s="250"/>
      <c r="AB6" s="249" t="s">
        <v>497</v>
      </c>
      <c r="AC6" s="250"/>
      <c r="AD6" s="249" t="s">
        <v>491</v>
      </c>
      <c r="AE6" s="250"/>
      <c r="AF6" s="249" t="s">
        <v>497</v>
      </c>
      <c r="AG6" s="250"/>
      <c r="AH6" s="249" t="s">
        <v>491</v>
      </c>
      <c r="AI6" s="250"/>
      <c r="AJ6" s="252" t="s">
        <v>503</v>
      </c>
      <c r="AK6" s="254" t="s">
        <v>501</v>
      </c>
      <c r="AL6" s="252" t="s">
        <v>503</v>
      </c>
      <c r="AM6" s="254" t="s">
        <v>501</v>
      </c>
    </row>
    <row r="7" spans="1:39" ht="73.5">
      <c r="A7" s="227"/>
      <c r="B7" s="227"/>
      <c r="C7" s="227"/>
      <c r="D7" s="227"/>
      <c r="E7" s="227"/>
      <c r="F7" s="232"/>
      <c r="G7" s="232"/>
      <c r="H7" s="232"/>
      <c r="I7" s="232"/>
      <c r="J7" s="232"/>
      <c r="K7" s="232"/>
      <c r="L7" s="301"/>
      <c r="M7" s="301"/>
      <c r="N7" s="301"/>
      <c r="O7" s="301"/>
      <c r="P7" s="120" t="s">
        <v>490</v>
      </c>
      <c r="Q7" s="120" t="s">
        <v>491</v>
      </c>
      <c r="R7" s="120" t="s">
        <v>490</v>
      </c>
      <c r="S7" s="120" t="s">
        <v>491</v>
      </c>
      <c r="T7" s="109" t="s">
        <v>500</v>
      </c>
      <c r="U7" s="108" t="s">
        <v>501</v>
      </c>
      <c r="V7" s="109" t="s">
        <v>500</v>
      </c>
      <c r="W7" s="108" t="s">
        <v>501</v>
      </c>
      <c r="X7" s="110" t="s">
        <v>505</v>
      </c>
      <c r="Y7" s="108" t="s">
        <v>501</v>
      </c>
      <c r="Z7" s="110" t="s">
        <v>505</v>
      </c>
      <c r="AA7" s="108" t="s">
        <v>501</v>
      </c>
      <c r="AB7" s="109" t="s">
        <v>503</v>
      </c>
      <c r="AC7" s="108" t="s">
        <v>501</v>
      </c>
      <c r="AD7" s="109" t="s">
        <v>503</v>
      </c>
      <c r="AE7" s="108" t="s">
        <v>501</v>
      </c>
      <c r="AF7" s="109" t="s">
        <v>503</v>
      </c>
      <c r="AG7" s="108" t="s">
        <v>501</v>
      </c>
      <c r="AH7" s="109" t="s">
        <v>503</v>
      </c>
      <c r="AI7" s="108" t="s">
        <v>501</v>
      </c>
      <c r="AJ7" s="253"/>
      <c r="AK7" s="255"/>
      <c r="AL7" s="253"/>
      <c r="AM7" s="255"/>
    </row>
    <row r="8" spans="1:39" ht="22.5">
      <c r="A8" s="204" t="s">
        <v>781</v>
      </c>
      <c r="B8" s="205" t="s">
        <v>782</v>
      </c>
      <c r="C8" s="159"/>
      <c r="D8" s="157">
        <v>11</v>
      </c>
      <c r="E8" s="159">
        <v>10</v>
      </c>
      <c r="F8" s="183">
        <v>1</v>
      </c>
      <c r="G8" s="183">
        <v>1</v>
      </c>
      <c r="H8" s="183">
        <v>9</v>
      </c>
      <c r="I8" s="183">
        <v>8</v>
      </c>
      <c r="J8" s="183">
        <v>1</v>
      </c>
      <c r="K8" s="183">
        <v>0</v>
      </c>
      <c r="L8" s="183">
        <v>8</v>
      </c>
      <c r="M8" s="183">
        <v>110</v>
      </c>
      <c r="N8" s="183">
        <v>1</v>
      </c>
      <c r="O8" s="183">
        <v>40</v>
      </c>
      <c r="P8" s="181"/>
      <c r="Q8" s="181"/>
      <c r="R8" s="181"/>
      <c r="S8" s="181"/>
      <c r="T8" s="157">
        <v>462340</v>
      </c>
      <c r="U8" s="157"/>
      <c r="V8" s="157">
        <v>357081</v>
      </c>
      <c r="W8" s="157"/>
      <c r="X8" s="157">
        <v>1996.3</v>
      </c>
      <c r="Y8" s="181"/>
      <c r="Z8" s="157">
        <v>499.1</v>
      </c>
      <c r="AA8" s="181"/>
      <c r="AB8" s="181">
        <v>9500</v>
      </c>
      <c r="AC8" s="181"/>
      <c r="AD8" s="181">
        <v>2949</v>
      </c>
      <c r="AE8" s="181"/>
      <c r="AF8" s="181">
        <v>9500</v>
      </c>
      <c r="AG8" s="181"/>
      <c r="AH8" s="181">
        <v>2949</v>
      </c>
      <c r="AI8" s="181"/>
      <c r="AJ8" s="181"/>
      <c r="AK8" s="181"/>
      <c r="AL8" s="181">
        <v>36</v>
      </c>
      <c r="AM8" s="181"/>
    </row>
    <row r="9" spans="1:39">
      <c r="A9" s="204"/>
      <c r="B9" s="205"/>
      <c r="C9" s="159"/>
      <c r="D9" s="157"/>
      <c r="E9" s="159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1"/>
      <c r="Q9" s="181"/>
      <c r="R9" s="181"/>
      <c r="S9" s="181"/>
      <c r="T9" s="157"/>
      <c r="U9" s="157"/>
      <c r="V9" s="157"/>
      <c r="W9" s="157"/>
      <c r="X9" s="157"/>
      <c r="Y9" s="181"/>
      <c r="Z9" s="157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</row>
    <row r="10" spans="1:39">
      <c r="A10" s="204"/>
      <c r="B10" s="205"/>
      <c r="C10" s="159"/>
      <c r="D10" s="157"/>
      <c r="E10" s="159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ht="33.75">
      <c r="A11" s="204" t="s">
        <v>783</v>
      </c>
      <c r="B11" s="205" t="s">
        <v>782</v>
      </c>
      <c r="C11" s="159"/>
      <c r="D11" s="157">
        <v>6</v>
      </c>
      <c r="E11" s="159">
        <v>6</v>
      </c>
      <c r="F11" s="183"/>
      <c r="G11" s="183"/>
      <c r="H11" s="183">
        <v>4</v>
      </c>
      <c r="I11" s="183">
        <v>4</v>
      </c>
      <c r="J11" s="183">
        <v>2</v>
      </c>
      <c r="K11" s="183">
        <v>2</v>
      </c>
      <c r="L11" s="183">
        <v>2</v>
      </c>
      <c r="M11" s="183">
        <v>121</v>
      </c>
      <c r="N11" s="183">
        <v>1</v>
      </c>
      <c r="O11" s="183">
        <v>80</v>
      </c>
      <c r="P11" s="181"/>
      <c r="Q11" s="181"/>
      <c r="R11" s="181"/>
      <c r="S11" s="181"/>
      <c r="T11" s="181">
        <v>1404577</v>
      </c>
      <c r="U11" s="181"/>
      <c r="V11" s="181">
        <v>1108728</v>
      </c>
      <c r="W11" s="181"/>
      <c r="X11" s="181">
        <v>986</v>
      </c>
      <c r="Y11" s="181"/>
      <c r="Z11" s="181">
        <v>384.1</v>
      </c>
      <c r="AA11" s="181"/>
      <c r="AB11" s="181">
        <v>9000</v>
      </c>
      <c r="AC11" s="181"/>
      <c r="AD11" s="181">
        <v>2250</v>
      </c>
      <c r="AE11" s="181"/>
      <c r="AF11" s="181">
        <v>9000</v>
      </c>
      <c r="AG11" s="181"/>
      <c r="AH11" s="181">
        <v>2250</v>
      </c>
      <c r="AI11" s="181"/>
      <c r="AJ11" s="181"/>
      <c r="AK11" s="181"/>
      <c r="AL11" s="181">
        <v>13</v>
      </c>
      <c r="AM11" s="181"/>
    </row>
    <row r="12" spans="1:39">
      <c r="A12" s="204"/>
      <c r="B12" s="205"/>
      <c r="C12" s="159"/>
      <c r="D12" s="157"/>
      <c r="E12" s="159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ht="33.75">
      <c r="A13" s="190" t="s">
        <v>784</v>
      </c>
      <c r="B13" s="205" t="s">
        <v>782</v>
      </c>
      <c r="C13" s="183"/>
      <c r="D13" s="181">
        <v>9</v>
      </c>
      <c r="E13" s="183">
        <v>8</v>
      </c>
      <c r="F13" s="183"/>
      <c r="G13" s="183"/>
      <c r="H13" s="183">
        <v>5</v>
      </c>
      <c r="I13" s="183">
        <v>5</v>
      </c>
      <c r="J13" s="183">
        <v>4</v>
      </c>
      <c r="K13" s="183">
        <v>3</v>
      </c>
      <c r="L13" s="183">
        <v>4</v>
      </c>
      <c r="M13" s="183">
        <v>200</v>
      </c>
      <c r="N13" s="183"/>
      <c r="O13" s="183"/>
      <c r="P13" s="181"/>
      <c r="Q13" s="181"/>
      <c r="R13" s="181"/>
      <c r="S13" s="181"/>
      <c r="T13" s="181">
        <v>286200</v>
      </c>
      <c r="U13" s="181"/>
      <c r="V13" s="181">
        <v>198284</v>
      </c>
      <c r="W13" s="181"/>
      <c r="X13" s="181">
        <v>1448.1</v>
      </c>
      <c r="Y13" s="181"/>
      <c r="Z13" s="181">
        <v>576.1</v>
      </c>
      <c r="AA13" s="181"/>
      <c r="AB13" s="181">
        <v>56040</v>
      </c>
      <c r="AC13" s="181"/>
      <c r="AD13" s="181">
        <v>14010</v>
      </c>
      <c r="AE13" s="181"/>
      <c r="AF13" s="181">
        <v>56040</v>
      </c>
      <c r="AG13" s="181"/>
      <c r="AH13" s="181">
        <v>14010</v>
      </c>
      <c r="AI13" s="181"/>
      <c r="AJ13" s="181"/>
      <c r="AK13" s="181"/>
      <c r="AL13" s="181">
        <v>23</v>
      </c>
      <c r="AM13" s="181"/>
    </row>
    <row r="14" spans="1:39">
      <c r="A14" s="29"/>
      <c r="B14" s="32"/>
      <c r="C14" s="33"/>
      <c r="D14" s="3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>
      <c r="A15" s="29"/>
      <c r="B15" s="32"/>
      <c r="C15" s="33"/>
      <c r="D15" s="3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>
      <c r="A16" s="29"/>
      <c r="B16" s="32"/>
      <c r="C16" s="33"/>
      <c r="D16" s="3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>
      <c r="A17" s="29"/>
      <c r="B17" s="32"/>
      <c r="C17" s="33"/>
      <c r="D17" s="3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>
      <c r="A18" s="29"/>
      <c r="B18" s="32"/>
      <c r="C18" s="33"/>
      <c r="D18" s="3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>
      <c r="A19" s="29"/>
      <c r="B19" s="32"/>
      <c r="C19" s="33"/>
      <c r="D19" s="3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>
      <c r="A20" s="29"/>
      <c r="B20" s="32"/>
      <c r="C20" s="33"/>
      <c r="D20" s="3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>
      <c r="A21" s="29"/>
      <c r="B21" s="32"/>
      <c r="C21" s="33"/>
      <c r="D21" s="3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>
      <c r="A22" s="29"/>
      <c r="B22" s="32"/>
      <c r="C22" s="33"/>
      <c r="D22" s="3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>
      <c r="A23" s="29"/>
      <c r="B23" s="32"/>
      <c r="C23" s="33"/>
      <c r="D23" s="30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>
      <c r="A24" s="29"/>
      <c r="B24" s="32"/>
      <c r="C24" s="33"/>
      <c r="D24" s="30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>
      <c r="A25" s="29"/>
      <c r="B25" s="32"/>
      <c r="C25" s="33"/>
      <c r="D25" s="30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</sheetData>
  <mergeCells count="46">
    <mergeCell ref="F6:F7"/>
    <mergeCell ref="M6:M7"/>
    <mergeCell ref="N6:N7"/>
    <mergeCell ref="Z6:AA6"/>
    <mergeCell ref="AB6:AC6"/>
    <mergeCell ref="AD6:AE6"/>
    <mergeCell ref="AF6:AG6"/>
    <mergeCell ref="L4:M5"/>
    <mergeCell ref="N4:O5"/>
    <mergeCell ref="AM6:AM7"/>
    <mergeCell ref="AJ4:AM4"/>
    <mergeCell ref="T5:W5"/>
    <mergeCell ref="X5:AA5"/>
    <mergeCell ref="AB5:AE5"/>
    <mergeCell ref="AF5:AI5"/>
    <mergeCell ref="AJ5:AK5"/>
    <mergeCell ref="AL5:AM5"/>
    <mergeCell ref="AH6:AI6"/>
    <mergeCell ref="AJ6:AJ7"/>
    <mergeCell ref="AK6:AK7"/>
    <mergeCell ref="AL6:AL7"/>
    <mergeCell ref="R4:AI4"/>
    <mergeCell ref="T6:U6"/>
    <mergeCell ref="V6:W6"/>
    <mergeCell ref="X6:Y6"/>
    <mergeCell ref="O6:O7"/>
    <mergeCell ref="R5:S6"/>
    <mergeCell ref="B2:L2"/>
    <mergeCell ref="B3:L3"/>
    <mergeCell ref="D4:E4"/>
    <mergeCell ref="F5:G5"/>
    <mergeCell ref="G6:G7"/>
    <mergeCell ref="J6:J7"/>
    <mergeCell ref="K6:K7"/>
    <mergeCell ref="H5:I5"/>
    <mergeCell ref="H6:H7"/>
    <mergeCell ref="I6:I7"/>
    <mergeCell ref="L6:L7"/>
    <mergeCell ref="P4:Q6"/>
    <mergeCell ref="F4:K4"/>
    <mergeCell ref="J5:K5"/>
    <mergeCell ref="A4:A7"/>
    <mergeCell ref="B4:B7"/>
    <mergeCell ref="C4:C7"/>
    <mergeCell ref="D5:D7"/>
    <mergeCell ref="E5:E7"/>
  </mergeCells>
  <pageMargins left="1.1811023622047245" right="0.70866141732283472" top="0.74803149606299213" bottom="0.74803149606299213" header="0.31496062992125984" footer="0.31496062992125984"/>
  <pageSetup paperSize="9" scale="59" orientation="portrait" verticalDpi="300" r:id="rId1"/>
  <colBreaks count="1" manualBreakCount="1"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BM21"/>
  <sheetViews>
    <sheetView topLeftCell="H1" zoomScaleNormal="100" workbookViewId="0">
      <selection activeCell="E13" sqref="E13"/>
    </sheetView>
  </sheetViews>
  <sheetFormatPr defaultRowHeight="15"/>
  <cols>
    <col min="42" max="42" width="10.5703125" customWidth="1"/>
    <col min="44" max="44" width="10.5703125" customWidth="1"/>
  </cols>
  <sheetData>
    <row r="1" spans="1:65" ht="18">
      <c r="A1" s="20"/>
      <c r="B1" s="234" t="s">
        <v>162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65">
      <c r="A2" s="21"/>
      <c r="B2" s="225" t="s">
        <v>270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65">
      <c r="A3" s="24"/>
      <c r="B3" s="235" t="s">
        <v>657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65" ht="39" customHeight="1">
      <c r="A4" s="246" t="s">
        <v>163</v>
      </c>
      <c r="B4" s="246" t="s">
        <v>119</v>
      </c>
      <c r="C4" s="304" t="s">
        <v>509</v>
      </c>
      <c r="D4" s="304"/>
      <c r="E4" s="304" t="s">
        <v>510</v>
      </c>
      <c r="F4" s="304"/>
      <c r="G4" s="236" t="s">
        <v>164</v>
      </c>
      <c r="H4" s="236"/>
      <c r="I4" s="236"/>
      <c r="J4" s="236"/>
      <c r="K4" s="236"/>
      <c r="L4" s="236"/>
      <c r="M4" s="236"/>
      <c r="N4" s="236" t="s">
        <v>165</v>
      </c>
      <c r="O4" s="236"/>
      <c r="P4" s="236"/>
      <c r="Q4" s="236"/>
      <c r="R4" s="236"/>
      <c r="S4" s="236"/>
      <c r="T4" s="236"/>
      <c r="U4" s="236" t="s">
        <v>166</v>
      </c>
      <c r="V4" s="236"/>
      <c r="W4" s="236"/>
      <c r="X4" s="236"/>
      <c r="Y4" s="236"/>
      <c r="Z4" s="236"/>
      <c r="AA4" s="236"/>
      <c r="AB4" s="236" t="s">
        <v>100</v>
      </c>
      <c r="AC4" s="236"/>
      <c r="AD4" s="302" t="s">
        <v>462</v>
      </c>
      <c r="AE4" s="303"/>
      <c r="AF4" s="304" t="s">
        <v>461</v>
      </c>
      <c r="AG4" s="304"/>
      <c r="AH4" s="304"/>
      <c r="AI4" s="304"/>
      <c r="AJ4" s="302" t="s">
        <v>463</v>
      </c>
      <c r="AK4" s="303"/>
      <c r="AL4" s="256" t="s">
        <v>101</v>
      </c>
      <c r="AM4" s="257"/>
      <c r="AN4" s="260" t="s">
        <v>102</v>
      </c>
      <c r="AO4" s="261"/>
      <c r="AP4" s="264" t="s">
        <v>508</v>
      </c>
      <c r="AQ4" s="265"/>
      <c r="AR4" s="249" t="s">
        <v>498</v>
      </c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0"/>
      <c r="BJ4" s="249" t="s">
        <v>504</v>
      </c>
      <c r="BK4" s="251"/>
      <c r="BL4" s="251"/>
      <c r="BM4" s="250"/>
    </row>
    <row r="5" spans="1:65" ht="15" customHeight="1">
      <c r="A5" s="246"/>
      <c r="B5" s="246"/>
      <c r="C5" s="233" t="s">
        <v>167</v>
      </c>
      <c r="D5" s="233" t="s">
        <v>107</v>
      </c>
      <c r="E5" s="242" t="s">
        <v>167</v>
      </c>
      <c r="F5" s="242" t="s">
        <v>107</v>
      </c>
      <c r="G5" s="233" t="s">
        <v>94</v>
      </c>
      <c r="H5" s="304" t="s">
        <v>511</v>
      </c>
      <c r="I5" s="304"/>
      <c r="J5" s="304" t="s">
        <v>512</v>
      </c>
      <c r="K5" s="304"/>
      <c r="L5" s="304" t="s">
        <v>513</v>
      </c>
      <c r="M5" s="304"/>
      <c r="N5" s="242" t="s">
        <v>94</v>
      </c>
      <c r="O5" s="304" t="s">
        <v>511</v>
      </c>
      <c r="P5" s="304"/>
      <c r="Q5" s="304" t="s">
        <v>512</v>
      </c>
      <c r="R5" s="304"/>
      <c r="S5" s="304" t="s">
        <v>513</v>
      </c>
      <c r="T5" s="304"/>
      <c r="U5" s="242" t="s">
        <v>94</v>
      </c>
      <c r="V5" s="304" t="s">
        <v>511</v>
      </c>
      <c r="W5" s="304"/>
      <c r="X5" s="304" t="s">
        <v>512</v>
      </c>
      <c r="Y5" s="304"/>
      <c r="Z5" s="304" t="s">
        <v>513</v>
      </c>
      <c r="AA5" s="304"/>
      <c r="AB5" s="233" t="s">
        <v>104</v>
      </c>
      <c r="AC5" s="233" t="s">
        <v>105</v>
      </c>
      <c r="AD5" s="242" t="s">
        <v>121</v>
      </c>
      <c r="AE5" s="242" t="s">
        <v>105</v>
      </c>
      <c r="AF5" s="304" t="s">
        <v>122</v>
      </c>
      <c r="AG5" s="304"/>
      <c r="AH5" s="310" t="s">
        <v>120</v>
      </c>
      <c r="AI5" s="311"/>
      <c r="AJ5" s="242" t="s">
        <v>121</v>
      </c>
      <c r="AK5" s="242" t="s">
        <v>105</v>
      </c>
      <c r="AL5" s="258"/>
      <c r="AM5" s="259"/>
      <c r="AN5" s="258"/>
      <c r="AO5" s="259"/>
      <c r="AP5" s="266"/>
      <c r="AQ5" s="267"/>
      <c r="AR5" s="264" t="s">
        <v>507</v>
      </c>
      <c r="AS5" s="265"/>
      <c r="AT5" s="249" t="s">
        <v>496</v>
      </c>
      <c r="AU5" s="251"/>
      <c r="AV5" s="251"/>
      <c r="AW5" s="250"/>
      <c r="AX5" s="249" t="s">
        <v>499</v>
      </c>
      <c r="AY5" s="251"/>
      <c r="AZ5" s="251"/>
      <c r="BA5" s="250"/>
      <c r="BB5" s="249" t="s">
        <v>506</v>
      </c>
      <c r="BC5" s="251"/>
      <c r="BD5" s="251"/>
      <c r="BE5" s="250"/>
      <c r="BF5" s="249" t="s">
        <v>502</v>
      </c>
      <c r="BG5" s="251"/>
      <c r="BH5" s="251"/>
      <c r="BI5" s="250"/>
      <c r="BJ5" s="249" t="s">
        <v>490</v>
      </c>
      <c r="BK5" s="250"/>
      <c r="BL5" s="249" t="s">
        <v>491</v>
      </c>
      <c r="BM5" s="250"/>
    </row>
    <row r="6" spans="1:65" ht="15" customHeight="1">
      <c r="A6" s="246"/>
      <c r="B6" s="246"/>
      <c r="C6" s="246"/>
      <c r="D6" s="246"/>
      <c r="E6" s="231"/>
      <c r="F6" s="231"/>
      <c r="G6" s="246"/>
      <c r="H6" s="304"/>
      <c r="I6" s="304"/>
      <c r="J6" s="304" t="s">
        <v>512</v>
      </c>
      <c r="K6" s="304"/>
      <c r="L6" s="304" t="s">
        <v>513</v>
      </c>
      <c r="M6" s="304"/>
      <c r="N6" s="231"/>
      <c r="O6" s="304"/>
      <c r="P6" s="304"/>
      <c r="Q6" s="304" t="s">
        <v>512</v>
      </c>
      <c r="R6" s="304"/>
      <c r="S6" s="304" t="s">
        <v>513</v>
      </c>
      <c r="T6" s="304"/>
      <c r="U6" s="231"/>
      <c r="V6" s="304"/>
      <c r="W6" s="304"/>
      <c r="X6" s="304" t="s">
        <v>512</v>
      </c>
      <c r="Y6" s="304"/>
      <c r="Z6" s="304" t="s">
        <v>513</v>
      </c>
      <c r="AA6" s="304"/>
      <c r="AB6" s="246"/>
      <c r="AC6" s="246"/>
      <c r="AD6" s="231"/>
      <c r="AE6" s="231"/>
      <c r="AF6" s="242" t="s">
        <v>121</v>
      </c>
      <c r="AG6" s="242" t="s">
        <v>105</v>
      </c>
      <c r="AH6" s="312"/>
      <c r="AI6" s="313"/>
      <c r="AJ6" s="231"/>
      <c r="AK6" s="231"/>
      <c r="AL6" s="262" t="s">
        <v>106</v>
      </c>
      <c r="AM6" s="262" t="s">
        <v>107</v>
      </c>
      <c r="AN6" s="262" t="s">
        <v>106</v>
      </c>
      <c r="AO6" s="262" t="s">
        <v>107</v>
      </c>
      <c r="AP6" s="268"/>
      <c r="AQ6" s="269"/>
      <c r="AR6" s="266"/>
      <c r="AS6" s="267"/>
      <c r="AT6" s="249" t="s">
        <v>497</v>
      </c>
      <c r="AU6" s="250"/>
      <c r="AV6" s="249" t="s">
        <v>491</v>
      </c>
      <c r="AW6" s="250"/>
      <c r="AX6" s="249" t="s">
        <v>497</v>
      </c>
      <c r="AY6" s="250"/>
      <c r="AZ6" s="249" t="s">
        <v>491</v>
      </c>
      <c r="BA6" s="250"/>
      <c r="BB6" s="249" t="s">
        <v>497</v>
      </c>
      <c r="BC6" s="250"/>
      <c r="BD6" s="249" t="s">
        <v>491</v>
      </c>
      <c r="BE6" s="250"/>
      <c r="BF6" s="249" t="s">
        <v>497</v>
      </c>
      <c r="BG6" s="250"/>
      <c r="BH6" s="249" t="s">
        <v>491</v>
      </c>
      <c r="BI6" s="250"/>
      <c r="BJ6" s="252" t="s">
        <v>503</v>
      </c>
      <c r="BK6" s="254" t="s">
        <v>501</v>
      </c>
      <c r="BL6" s="252" t="s">
        <v>503</v>
      </c>
      <c r="BM6" s="254" t="s">
        <v>501</v>
      </c>
    </row>
    <row r="7" spans="1:65" ht="73.5">
      <c r="A7" s="227"/>
      <c r="B7" s="227"/>
      <c r="C7" s="227"/>
      <c r="D7" s="227"/>
      <c r="E7" s="232"/>
      <c r="F7" s="232"/>
      <c r="G7" s="227"/>
      <c r="H7" s="123" t="s">
        <v>514</v>
      </c>
      <c r="I7" s="123" t="s">
        <v>515</v>
      </c>
      <c r="J7" s="123" t="s">
        <v>514</v>
      </c>
      <c r="K7" s="123" t="s">
        <v>515</v>
      </c>
      <c r="L7" s="123" t="s">
        <v>514</v>
      </c>
      <c r="M7" s="123" t="s">
        <v>515</v>
      </c>
      <c r="N7" s="232"/>
      <c r="O7" s="123" t="s">
        <v>514</v>
      </c>
      <c r="P7" s="123" t="s">
        <v>515</v>
      </c>
      <c r="Q7" s="123" t="s">
        <v>514</v>
      </c>
      <c r="R7" s="123" t="s">
        <v>515</v>
      </c>
      <c r="S7" s="123" t="s">
        <v>514</v>
      </c>
      <c r="T7" s="123" t="s">
        <v>515</v>
      </c>
      <c r="U7" s="232"/>
      <c r="V7" s="123" t="s">
        <v>514</v>
      </c>
      <c r="W7" s="123" t="s">
        <v>515</v>
      </c>
      <c r="X7" s="123" t="s">
        <v>514</v>
      </c>
      <c r="Y7" s="123" t="s">
        <v>515</v>
      </c>
      <c r="Z7" s="123" t="s">
        <v>514</v>
      </c>
      <c r="AA7" s="123" t="s">
        <v>515</v>
      </c>
      <c r="AB7" s="227"/>
      <c r="AC7" s="227"/>
      <c r="AD7" s="232"/>
      <c r="AE7" s="232"/>
      <c r="AF7" s="232"/>
      <c r="AG7" s="232"/>
      <c r="AH7" s="124" t="s">
        <v>104</v>
      </c>
      <c r="AI7" s="124" t="s">
        <v>105</v>
      </c>
      <c r="AJ7" s="232"/>
      <c r="AK7" s="232"/>
      <c r="AL7" s="263"/>
      <c r="AM7" s="263"/>
      <c r="AN7" s="263"/>
      <c r="AO7" s="263"/>
      <c r="AP7" s="120" t="s">
        <v>490</v>
      </c>
      <c r="AQ7" s="120" t="s">
        <v>491</v>
      </c>
      <c r="AR7" s="120" t="s">
        <v>490</v>
      </c>
      <c r="AS7" s="120" t="s">
        <v>491</v>
      </c>
      <c r="AT7" s="109" t="s">
        <v>500</v>
      </c>
      <c r="AU7" s="108" t="s">
        <v>501</v>
      </c>
      <c r="AV7" s="109" t="s">
        <v>500</v>
      </c>
      <c r="AW7" s="108" t="s">
        <v>501</v>
      </c>
      <c r="AX7" s="110" t="s">
        <v>505</v>
      </c>
      <c r="AY7" s="108" t="s">
        <v>501</v>
      </c>
      <c r="AZ7" s="110" t="s">
        <v>505</v>
      </c>
      <c r="BA7" s="108" t="s">
        <v>501</v>
      </c>
      <c r="BB7" s="109" t="s">
        <v>503</v>
      </c>
      <c r="BC7" s="108" t="s">
        <v>501</v>
      </c>
      <c r="BD7" s="109" t="s">
        <v>503</v>
      </c>
      <c r="BE7" s="108" t="s">
        <v>501</v>
      </c>
      <c r="BF7" s="109" t="s">
        <v>503</v>
      </c>
      <c r="BG7" s="108" t="s">
        <v>501</v>
      </c>
      <c r="BH7" s="109" t="s">
        <v>503</v>
      </c>
      <c r="BI7" s="108" t="s">
        <v>501</v>
      </c>
      <c r="BJ7" s="253"/>
      <c r="BK7" s="255"/>
      <c r="BL7" s="253"/>
      <c r="BM7" s="255"/>
    </row>
    <row r="8" spans="1:65" ht="72">
      <c r="A8" s="206" t="s">
        <v>676</v>
      </c>
      <c r="B8" s="207" t="s">
        <v>705</v>
      </c>
      <c r="C8" s="159">
        <v>250</v>
      </c>
      <c r="D8" s="159">
        <v>163</v>
      </c>
      <c r="E8" s="183" t="s">
        <v>666</v>
      </c>
      <c r="F8" s="183" t="s">
        <v>666</v>
      </c>
      <c r="G8" s="183">
        <v>169</v>
      </c>
      <c r="H8" s="183">
        <v>139</v>
      </c>
      <c r="I8" s="183">
        <v>22</v>
      </c>
      <c r="J8" s="183" t="s">
        <v>666</v>
      </c>
      <c r="K8" s="183">
        <v>8</v>
      </c>
      <c r="L8" s="183" t="s">
        <v>666</v>
      </c>
      <c r="M8" s="183" t="s">
        <v>666</v>
      </c>
      <c r="N8" s="183">
        <f>O8+P8</f>
        <v>46</v>
      </c>
      <c r="O8" s="183">
        <v>45</v>
      </c>
      <c r="P8" s="183">
        <v>1</v>
      </c>
      <c r="Q8" s="183" t="s">
        <v>666</v>
      </c>
      <c r="R8" s="183" t="s">
        <v>666</v>
      </c>
      <c r="S8" s="183" t="s">
        <v>666</v>
      </c>
      <c r="T8" s="183" t="s">
        <v>666</v>
      </c>
      <c r="U8" s="183">
        <f>V8+W8+X8+Y8+Z8+AA8</f>
        <v>39</v>
      </c>
      <c r="V8" s="183">
        <v>19</v>
      </c>
      <c r="W8" s="183">
        <v>12</v>
      </c>
      <c r="X8" s="183"/>
      <c r="Y8" s="183">
        <v>8</v>
      </c>
      <c r="Z8" s="183"/>
      <c r="AA8" s="183"/>
      <c r="AB8" s="183">
        <f>AD8+AF8+AJ8</f>
        <v>23</v>
      </c>
      <c r="AC8" s="183">
        <f>AE8+AG8+AK8</f>
        <v>33</v>
      </c>
      <c r="AD8" s="183">
        <v>2</v>
      </c>
      <c r="AE8" s="183">
        <v>2</v>
      </c>
      <c r="AF8" s="183">
        <v>14</v>
      </c>
      <c r="AG8" s="183">
        <v>23</v>
      </c>
      <c r="AH8" s="183">
        <v>9</v>
      </c>
      <c r="AI8" s="183">
        <v>20</v>
      </c>
      <c r="AJ8" s="183">
        <v>7</v>
      </c>
      <c r="AK8" s="183">
        <v>8</v>
      </c>
      <c r="AL8" s="114"/>
      <c r="AM8" s="114"/>
      <c r="AN8" s="114"/>
      <c r="AO8" s="114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</row>
    <row r="9" spans="1:65">
      <c r="A9" s="29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114"/>
      <c r="AM9" s="114"/>
      <c r="AN9" s="114"/>
      <c r="AO9" s="114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65">
      <c r="A10" s="29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114"/>
      <c r="AM10" s="114"/>
      <c r="AN10" s="114"/>
      <c r="AO10" s="114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</row>
    <row r="11" spans="1:65">
      <c r="A11" s="29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14"/>
      <c r="AM11" s="114"/>
      <c r="AN11" s="114"/>
      <c r="AO11" s="114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</row>
    <row r="12" spans="1:65">
      <c r="A12" s="29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114"/>
      <c r="AM12" s="114"/>
      <c r="AN12" s="114"/>
      <c r="AO12" s="114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</row>
    <row r="13" spans="1:65">
      <c r="A13" s="29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114"/>
      <c r="AM13" s="114"/>
      <c r="AN13" s="114"/>
      <c r="AO13" s="114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1:65">
      <c r="A14" s="29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114"/>
      <c r="AM14" s="114"/>
      <c r="AN14" s="114"/>
      <c r="AO14" s="114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>
      <c r="A15" s="29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114"/>
      <c r="AM15" s="114"/>
      <c r="AN15" s="114"/>
      <c r="AO15" s="114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</row>
    <row r="16" spans="1:65">
      <c r="A16" s="29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114"/>
      <c r="AM16" s="114"/>
      <c r="AN16" s="114"/>
      <c r="AO16" s="114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</row>
    <row r="17" spans="1:65">
      <c r="A17" s="29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114"/>
      <c r="AM17" s="114"/>
      <c r="AN17" s="114"/>
      <c r="AO17" s="114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</row>
    <row r="18" spans="1:65">
      <c r="A18" s="29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114"/>
      <c r="AM18" s="114"/>
      <c r="AN18" s="114"/>
      <c r="AO18" s="114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</row>
    <row r="19" spans="1:65">
      <c r="A19" s="29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114"/>
      <c r="AM19" s="114"/>
      <c r="AN19" s="114"/>
      <c r="AO19" s="114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1:65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114"/>
      <c r="AM20" s="114"/>
      <c r="AN20" s="114"/>
      <c r="AO20" s="114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</row>
    <row r="21" spans="1:65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114"/>
      <c r="AM21" s="114"/>
      <c r="AN21" s="114"/>
      <c r="AO21" s="114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</row>
  </sheetData>
  <mergeCells count="68">
    <mergeCell ref="AE5:AE7"/>
    <mergeCell ref="AB4:AC4"/>
    <mergeCell ref="U4:AA4"/>
    <mergeCell ref="AL6:AL7"/>
    <mergeCell ref="AM6:AM7"/>
    <mergeCell ref="X5:Y6"/>
    <mergeCell ref="V5:W6"/>
    <mergeCell ref="AJ5:AJ7"/>
    <mergeCell ref="AK5:AK7"/>
    <mergeCell ref="AH5:AI6"/>
    <mergeCell ref="Z5:AA6"/>
    <mergeCell ref="AF4:AI4"/>
    <mergeCell ref="AF5:AG5"/>
    <mergeCell ref="AF6:AF7"/>
    <mergeCell ref="AG6:AG7"/>
    <mergeCell ref="AJ4:AK4"/>
    <mergeCell ref="AD5:AD7"/>
    <mergeCell ref="H5:I6"/>
    <mergeCell ref="J5:K6"/>
    <mergeCell ref="L5:M6"/>
    <mergeCell ref="N4:T4"/>
    <mergeCell ref="N5:N7"/>
    <mergeCell ref="O5:P6"/>
    <mergeCell ref="Q5:R6"/>
    <mergeCell ref="S5:T6"/>
    <mergeCell ref="A4:A7"/>
    <mergeCell ref="B4:B7"/>
    <mergeCell ref="C5:C7"/>
    <mergeCell ref="D5:D7"/>
    <mergeCell ref="G5:G7"/>
    <mergeCell ref="E4:F4"/>
    <mergeCell ref="E5:E7"/>
    <mergeCell ref="F5:F7"/>
    <mergeCell ref="BJ6:BJ7"/>
    <mergeCell ref="BK6:BK7"/>
    <mergeCell ref="BL6:BL7"/>
    <mergeCell ref="BM6:BM7"/>
    <mergeCell ref="AN6:AN7"/>
    <mergeCell ref="AO6:AO7"/>
    <mergeCell ref="AP4:AQ6"/>
    <mergeCell ref="BJ4:BM4"/>
    <mergeCell ref="AT5:AW5"/>
    <mergeCell ref="AX5:BA5"/>
    <mergeCell ref="BB5:BE5"/>
    <mergeCell ref="BF5:BI5"/>
    <mergeCell ref="BJ5:BK5"/>
    <mergeCell ref="BL5:BM5"/>
    <mergeCell ref="B1:M1"/>
    <mergeCell ref="B2:M2"/>
    <mergeCell ref="B3:M3"/>
    <mergeCell ref="C4:D4"/>
    <mergeCell ref="G4:M4"/>
    <mergeCell ref="AL4:AM5"/>
    <mergeCell ref="AN4:AO5"/>
    <mergeCell ref="U5:U7"/>
    <mergeCell ref="AT6:AU6"/>
    <mergeCell ref="AR4:BI4"/>
    <mergeCell ref="AR5:AS6"/>
    <mergeCell ref="BD6:BE6"/>
    <mergeCell ref="BF6:BG6"/>
    <mergeCell ref="AV6:AW6"/>
    <mergeCell ref="AX6:AY6"/>
    <mergeCell ref="AZ6:BA6"/>
    <mergeCell ref="BB6:BC6"/>
    <mergeCell ref="BH6:BI6"/>
    <mergeCell ref="AB5:AB7"/>
    <mergeCell ref="AC5:AC7"/>
    <mergeCell ref="AD4:AE4"/>
  </mergeCells>
  <pageMargins left="0.70866141732283472" right="0.70866141732283472" top="1.1811023622047245" bottom="0.74803149606299213" header="0.31496062992125984" footer="0.31496062992125984"/>
  <pageSetup paperSize="9" scale="38" orientation="landscape" verticalDpi="0" r:id="rId1"/>
  <colBreaks count="1" manualBreakCount="1">
    <brk id="3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BM25"/>
  <sheetViews>
    <sheetView zoomScale="80" zoomScaleNormal="80" workbookViewId="0">
      <selection activeCell="A8" sqref="A8:XFD8"/>
    </sheetView>
  </sheetViews>
  <sheetFormatPr defaultRowHeight="15"/>
  <cols>
    <col min="1" max="1" width="13.85546875" customWidth="1"/>
    <col min="2" max="2" width="17.7109375" customWidth="1"/>
    <col min="42" max="42" width="10.28515625" customWidth="1"/>
    <col min="44" max="44" width="10.28515625" customWidth="1"/>
  </cols>
  <sheetData>
    <row r="1" spans="1:65" ht="18" customHeight="1">
      <c r="A1" s="78"/>
      <c r="B1" s="126" t="s">
        <v>168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65">
      <c r="A2" s="21"/>
      <c r="B2" s="225" t="s">
        <v>270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1"/>
      <c r="AM2" s="21"/>
      <c r="AN2" s="21"/>
      <c r="AO2" s="21"/>
    </row>
    <row r="3" spans="1:65">
      <c r="A3" s="24"/>
      <c r="B3" s="235" t="s">
        <v>587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6"/>
      <c r="AM3" s="26"/>
      <c r="AN3" s="26"/>
      <c r="AO3" s="26"/>
    </row>
    <row r="4" spans="1:65" ht="37.5" customHeight="1">
      <c r="A4" s="246" t="s">
        <v>169</v>
      </c>
      <c r="B4" s="246" t="s">
        <v>119</v>
      </c>
      <c r="C4" s="304" t="s">
        <v>509</v>
      </c>
      <c r="D4" s="304"/>
      <c r="E4" s="304" t="s">
        <v>510</v>
      </c>
      <c r="F4" s="304"/>
      <c r="G4" s="236" t="s">
        <v>164</v>
      </c>
      <c r="H4" s="236"/>
      <c r="I4" s="236"/>
      <c r="J4" s="236"/>
      <c r="K4" s="236"/>
      <c r="L4" s="236"/>
      <c r="M4" s="236"/>
      <c r="N4" s="236" t="s">
        <v>165</v>
      </c>
      <c r="O4" s="236"/>
      <c r="P4" s="236"/>
      <c r="Q4" s="236"/>
      <c r="R4" s="236"/>
      <c r="S4" s="236"/>
      <c r="T4" s="236"/>
      <c r="U4" s="236" t="s">
        <v>166</v>
      </c>
      <c r="V4" s="236"/>
      <c r="W4" s="236"/>
      <c r="X4" s="236"/>
      <c r="Y4" s="236"/>
      <c r="Z4" s="236"/>
      <c r="AA4" s="236"/>
      <c r="AB4" s="236" t="s">
        <v>100</v>
      </c>
      <c r="AC4" s="236"/>
      <c r="AD4" s="302" t="s">
        <v>462</v>
      </c>
      <c r="AE4" s="303"/>
      <c r="AF4" s="304" t="s">
        <v>461</v>
      </c>
      <c r="AG4" s="304"/>
      <c r="AH4" s="304"/>
      <c r="AI4" s="304"/>
      <c r="AJ4" s="302" t="s">
        <v>463</v>
      </c>
      <c r="AK4" s="303"/>
      <c r="AL4" s="256" t="s">
        <v>101</v>
      </c>
      <c r="AM4" s="257"/>
      <c r="AN4" s="260" t="s">
        <v>102</v>
      </c>
      <c r="AO4" s="261"/>
      <c r="AP4" s="264" t="s">
        <v>508</v>
      </c>
      <c r="AQ4" s="265"/>
      <c r="AR4" s="249" t="s">
        <v>498</v>
      </c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0"/>
      <c r="BJ4" s="249" t="s">
        <v>504</v>
      </c>
      <c r="BK4" s="251"/>
      <c r="BL4" s="251"/>
      <c r="BM4" s="250"/>
    </row>
    <row r="5" spans="1:65" ht="15" customHeight="1">
      <c r="A5" s="246"/>
      <c r="B5" s="246"/>
      <c r="C5" s="233" t="s">
        <v>167</v>
      </c>
      <c r="D5" s="233" t="s">
        <v>107</v>
      </c>
      <c r="E5" s="242" t="s">
        <v>167</v>
      </c>
      <c r="F5" s="242" t="s">
        <v>107</v>
      </c>
      <c r="G5" s="233" t="s">
        <v>94</v>
      </c>
      <c r="H5" s="304" t="s">
        <v>511</v>
      </c>
      <c r="I5" s="304"/>
      <c r="J5" s="304" t="s">
        <v>512</v>
      </c>
      <c r="K5" s="304"/>
      <c r="L5" s="304" t="s">
        <v>513</v>
      </c>
      <c r="M5" s="304"/>
      <c r="N5" s="242" t="s">
        <v>94</v>
      </c>
      <c r="O5" s="304" t="s">
        <v>511</v>
      </c>
      <c r="P5" s="304"/>
      <c r="Q5" s="304" t="s">
        <v>512</v>
      </c>
      <c r="R5" s="304"/>
      <c r="S5" s="304" t="s">
        <v>513</v>
      </c>
      <c r="T5" s="304"/>
      <c r="U5" s="242" t="s">
        <v>94</v>
      </c>
      <c r="V5" s="304" t="s">
        <v>511</v>
      </c>
      <c r="W5" s="304"/>
      <c r="X5" s="304" t="s">
        <v>512</v>
      </c>
      <c r="Y5" s="304"/>
      <c r="Z5" s="304" t="s">
        <v>513</v>
      </c>
      <c r="AA5" s="304"/>
      <c r="AB5" s="233" t="s">
        <v>104</v>
      </c>
      <c r="AC5" s="233" t="s">
        <v>105</v>
      </c>
      <c r="AD5" s="242" t="s">
        <v>121</v>
      </c>
      <c r="AE5" s="242" t="s">
        <v>105</v>
      </c>
      <c r="AF5" s="304" t="s">
        <v>122</v>
      </c>
      <c r="AG5" s="304"/>
      <c r="AH5" s="310" t="s">
        <v>120</v>
      </c>
      <c r="AI5" s="311"/>
      <c r="AJ5" s="242" t="s">
        <v>121</v>
      </c>
      <c r="AK5" s="242" t="s">
        <v>105</v>
      </c>
      <c r="AL5" s="258"/>
      <c r="AM5" s="259"/>
      <c r="AN5" s="258"/>
      <c r="AO5" s="259"/>
      <c r="AP5" s="266"/>
      <c r="AQ5" s="267"/>
      <c r="AR5" s="264" t="s">
        <v>507</v>
      </c>
      <c r="AS5" s="265"/>
      <c r="AT5" s="249" t="s">
        <v>496</v>
      </c>
      <c r="AU5" s="251"/>
      <c r="AV5" s="251"/>
      <c r="AW5" s="250"/>
      <c r="AX5" s="249" t="s">
        <v>499</v>
      </c>
      <c r="AY5" s="251"/>
      <c r="AZ5" s="251"/>
      <c r="BA5" s="250"/>
      <c r="BB5" s="249" t="s">
        <v>506</v>
      </c>
      <c r="BC5" s="251"/>
      <c r="BD5" s="251"/>
      <c r="BE5" s="250"/>
      <c r="BF5" s="249" t="s">
        <v>502</v>
      </c>
      <c r="BG5" s="251"/>
      <c r="BH5" s="251"/>
      <c r="BI5" s="250"/>
      <c r="BJ5" s="249" t="s">
        <v>490</v>
      </c>
      <c r="BK5" s="250"/>
      <c r="BL5" s="249" t="s">
        <v>491</v>
      </c>
      <c r="BM5" s="250"/>
    </row>
    <row r="6" spans="1:65" ht="15" customHeight="1">
      <c r="A6" s="246"/>
      <c r="B6" s="246"/>
      <c r="C6" s="246"/>
      <c r="D6" s="246"/>
      <c r="E6" s="231"/>
      <c r="F6" s="231"/>
      <c r="G6" s="246"/>
      <c r="H6" s="304"/>
      <c r="I6" s="304"/>
      <c r="J6" s="304" t="s">
        <v>512</v>
      </c>
      <c r="K6" s="304"/>
      <c r="L6" s="304" t="s">
        <v>513</v>
      </c>
      <c r="M6" s="304"/>
      <c r="N6" s="231"/>
      <c r="O6" s="304"/>
      <c r="P6" s="304"/>
      <c r="Q6" s="304" t="s">
        <v>512</v>
      </c>
      <c r="R6" s="304"/>
      <c r="S6" s="304" t="s">
        <v>513</v>
      </c>
      <c r="T6" s="304"/>
      <c r="U6" s="231"/>
      <c r="V6" s="304"/>
      <c r="W6" s="304"/>
      <c r="X6" s="304" t="s">
        <v>512</v>
      </c>
      <c r="Y6" s="304"/>
      <c r="Z6" s="304" t="s">
        <v>513</v>
      </c>
      <c r="AA6" s="304"/>
      <c r="AB6" s="246"/>
      <c r="AC6" s="246"/>
      <c r="AD6" s="231"/>
      <c r="AE6" s="231"/>
      <c r="AF6" s="242" t="s">
        <v>121</v>
      </c>
      <c r="AG6" s="242" t="s">
        <v>105</v>
      </c>
      <c r="AH6" s="312"/>
      <c r="AI6" s="313"/>
      <c r="AJ6" s="231"/>
      <c r="AK6" s="231"/>
      <c r="AL6" s="262" t="s">
        <v>106</v>
      </c>
      <c r="AM6" s="262" t="s">
        <v>107</v>
      </c>
      <c r="AN6" s="262" t="s">
        <v>106</v>
      </c>
      <c r="AO6" s="262" t="s">
        <v>107</v>
      </c>
      <c r="AP6" s="268"/>
      <c r="AQ6" s="269"/>
      <c r="AR6" s="266"/>
      <c r="AS6" s="267"/>
      <c r="AT6" s="249" t="s">
        <v>497</v>
      </c>
      <c r="AU6" s="250"/>
      <c r="AV6" s="249" t="s">
        <v>491</v>
      </c>
      <c r="AW6" s="250"/>
      <c r="AX6" s="249" t="s">
        <v>497</v>
      </c>
      <c r="AY6" s="250"/>
      <c r="AZ6" s="249" t="s">
        <v>491</v>
      </c>
      <c r="BA6" s="250"/>
      <c r="BB6" s="249" t="s">
        <v>497</v>
      </c>
      <c r="BC6" s="250"/>
      <c r="BD6" s="249" t="s">
        <v>491</v>
      </c>
      <c r="BE6" s="250"/>
      <c r="BF6" s="249" t="s">
        <v>497</v>
      </c>
      <c r="BG6" s="250"/>
      <c r="BH6" s="249" t="s">
        <v>491</v>
      </c>
      <c r="BI6" s="250"/>
      <c r="BJ6" s="252" t="s">
        <v>503</v>
      </c>
      <c r="BK6" s="254" t="s">
        <v>501</v>
      </c>
      <c r="BL6" s="252" t="s">
        <v>503</v>
      </c>
      <c r="BM6" s="254" t="s">
        <v>501</v>
      </c>
    </row>
    <row r="7" spans="1:65" ht="73.5">
      <c r="A7" s="227"/>
      <c r="B7" s="227"/>
      <c r="C7" s="227"/>
      <c r="D7" s="227"/>
      <c r="E7" s="232"/>
      <c r="F7" s="232"/>
      <c r="G7" s="227"/>
      <c r="H7" s="123" t="s">
        <v>514</v>
      </c>
      <c r="I7" s="123" t="s">
        <v>515</v>
      </c>
      <c r="J7" s="123" t="s">
        <v>514</v>
      </c>
      <c r="K7" s="123" t="s">
        <v>515</v>
      </c>
      <c r="L7" s="123" t="s">
        <v>514</v>
      </c>
      <c r="M7" s="123" t="s">
        <v>515</v>
      </c>
      <c r="N7" s="232"/>
      <c r="O7" s="123" t="s">
        <v>514</v>
      </c>
      <c r="P7" s="123" t="s">
        <v>515</v>
      </c>
      <c r="Q7" s="123" t="s">
        <v>514</v>
      </c>
      <c r="R7" s="123" t="s">
        <v>515</v>
      </c>
      <c r="S7" s="123" t="s">
        <v>514</v>
      </c>
      <c r="T7" s="123" t="s">
        <v>515</v>
      </c>
      <c r="U7" s="232"/>
      <c r="V7" s="123" t="s">
        <v>514</v>
      </c>
      <c r="W7" s="123" t="s">
        <v>515</v>
      </c>
      <c r="X7" s="123" t="s">
        <v>514</v>
      </c>
      <c r="Y7" s="123" t="s">
        <v>515</v>
      </c>
      <c r="Z7" s="123" t="s">
        <v>514</v>
      </c>
      <c r="AA7" s="123" t="s">
        <v>515</v>
      </c>
      <c r="AB7" s="227"/>
      <c r="AC7" s="227"/>
      <c r="AD7" s="232"/>
      <c r="AE7" s="232"/>
      <c r="AF7" s="232"/>
      <c r="AG7" s="232"/>
      <c r="AH7" s="124" t="s">
        <v>104</v>
      </c>
      <c r="AI7" s="124" t="s">
        <v>105</v>
      </c>
      <c r="AJ7" s="232"/>
      <c r="AK7" s="232"/>
      <c r="AL7" s="263"/>
      <c r="AM7" s="263"/>
      <c r="AN7" s="263"/>
      <c r="AO7" s="263"/>
      <c r="AP7" s="120" t="s">
        <v>490</v>
      </c>
      <c r="AQ7" s="120" t="s">
        <v>491</v>
      </c>
      <c r="AR7" s="120" t="s">
        <v>490</v>
      </c>
      <c r="AS7" s="120" t="s">
        <v>491</v>
      </c>
      <c r="AT7" s="109" t="s">
        <v>500</v>
      </c>
      <c r="AU7" s="108" t="s">
        <v>501</v>
      </c>
      <c r="AV7" s="109" t="s">
        <v>500</v>
      </c>
      <c r="AW7" s="108" t="s">
        <v>501</v>
      </c>
      <c r="AX7" s="110" t="s">
        <v>505</v>
      </c>
      <c r="AY7" s="108" t="s">
        <v>501</v>
      </c>
      <c r="AZ7" s="110" t="s">
        <v>505</v>
      </c>
      <c r="BA7" s="108" t="s">
        <v>501</v>
      </c>
      <c r="BB7" s="109" t="s">
        <v>503</v>
      </c>
      <c r="BC7" s="108" t="s">
        <v>501</v>
      </c>
      <c r="BD7" s="109" t="s">
        <v>503</v>
      </c>
      <c r="BE7" s="108" t="s">
        <v>501</v>
      </c>
      <c r="BF7" s="109" t="s">
        <v>503</v>
      </c>
      <c r="BG7" s="108" t="s">
        <v>501</v>
      </c>
      <c r="BH7" s="109" t="s">
        <v>503</v>
      </c>
      <c r="BI7" s="108" t="s">
        <v>501</v>
      </c>
      <c r="BJ7" s="253"/>
      <c r="BK7" s="255"/>
      <c r="BL7" s="253"/>
      <c r="BM7" s="255"/>
    </row>
    <row r="8" spans="1:65" ht="68.25" customHeight="1">
      <c r="A8" s="29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114"/>
      <c r="AM8" s="114"/>
      <c r="AN8" s="114"/>
      <c r="AO8" s="114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</row>
    <row r="9" spans="1:65">
      <c r="A9" s="29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114"/>
      <c r="AM9" s="114"/>
      <c r="AN9" s="114"/>
      <c r="AO9" s="114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65">
      <c r="A10" s="29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114"/>
      <c r="AM10" s="114"/>
      <c r="AN10" s="114"/>
      <c r="AO10" s="114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</row>
    <row r="11" spans="1:65">
      <c r="A11" s="29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14"/>
      <c r="AM11" s="114"/>
      <c r="AN11" s="114"/>
      <c r="AO11" s="114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</row>
    <row r="12" spans="1:65">
      <c r="A12" s="29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114"/>
      <c r="AM12" s="114"/>
      <c r="AN12" s="114"/>
      <c r="AO12" s="114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</row>
    <row r="13" spans="1:65">
      <c r="A13" s="29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114"/>
      <c r="AM13" s="114"/>
      <c r="AN13" s="114"/>
      <c r="AO13" s="114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1:65">
      <c r="A14" s="29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114"/>
      <c r="AM14" s="114"/>
      <c r="AN14" s="114"/>
      <c r="AO14" s="114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>
      <c r="A15" s="29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114"/>
      <c r="AM15" s="114"/>
      <c r="AN15" s="114"/>
      <c r="AO15" s="114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</row>
    <row r="16" spans="1:65">
      <c r="A16" s="29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114"/>
      <c r="AM16" s="114"/>
      <c r="AN16" s="114"/>
      <c r="AO16" s="114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</row>
    <row r="17" spans="1:65">
      <c r="A17" s="29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114"/>
      <c r="AM17" s="114"/>
      <c r="AN17" s="114"/>
      <c r="AO17" s="114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</row>
    <row r="18" spans="1:65">
      <c r="A18" s="29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114"/>
      <c r="AM18" s="114"/>
      <c r="AN18" s="114"/>
      <c r="AO18" s="114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</row>
    <row r="19" spans="1:65">
      <c r="A19" s="29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114"/>
      <c r="AM19" s="114"/>
      <c r="AN19" s="114"/>
      <c r="AO19" s="114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1:65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114"/>
      <c r="AM20" s="114"/>
      <c r="AN20" s="114"/>
      <c r="AO20" s="114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</row>
    <row r="21" spans="1:65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114"/>
      <c r="AM21" s="114"/>
      <c r="AN21" s="114"/>
      <c r="AO21" s="114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</row>
    <row r="22" spans="1:65">
      <c r="A22" s="29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114"/>
      <c r="AM22" s="114"/>
      <c r="AN22" s="114"/>
      <c r="AO22" s="114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</row>
    <row r="23" spans="1:65">
      <c r="A23" s="29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114"/>
      <c r="AM23" s="114"/>
      <c r="AN23" s="114"/>
      <c r="AO23" s="114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</row>
    <row r="24" spans="1:65">
      <c r="A24" s="29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114"/>
      <c r="AM24" s="114"/>
      <c r="AN24" s="114"/>
      <c r="AO24" s="114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</row>
    <row r="25" spans="1:65">
      <c r="A25" s="29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114"/>
      <c r="AM25" s="114"/>
      <c r="AN25" s="114"/>
      <c r="AO25" s="114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</row>
  </sheetData>
  <mergeCells count="67">
    <mergeCell ref="AE5:AE7"/>
    <mergeCell ref="AF5:AG5"/>
    <mergeCell ref="AH5:AI6"/>
    <mergeCell ref="AJ5:AJ7"/>
    <mergeCell ref="AK5:AK7"/>
    <mergeCell ref="AF6:AF7"/>
    <mergeCell ref="AG6:AG7"/>
    <mergeCell ref="X5:Y6"/>
    <mergeCell ref="Z5:AA6"/>
    <mergeCell ref="AB5:AB7"/>
    <mergeCell ref="AC5:AC7"/>
    <mergeCell ref="AD5:AD7"/>
    <mergeCell ref="A4:A7"/>
    <mergeCell ref="B4:B7"/>
    <mergeCell ref="AR5:AS6"/>
    <mergeCell ref="AP4:AQ6"/>
    <mergeCell ref="C4:D4"/>
    <mergeCell ref="E4:F4"/>
    <mergeCell ref="G4:M4"/>
    <mergeCell ref="N4:T4"/>
    <mergeCell ref="U4:AA4"/>
    <mergeCell ref="AB4:AC4"/>
    <mergeCell ref="AD4:AE4"/>
    <mergeCell ref="AF4:AI4"/>
    <mergeCell ref="AJ4:AK4"/>
    <mergeCell ref="C5:C7"/>
    <mergeCell ref="D5:D7"/>
    <mergeCell ref="E5:E7"/>
    <mergeCell ref="BJ6:BJ7"/>
    <mergeCell ref="BK6:BK7"/>
    <mergeCell ref="BL6:BL7"/>
    <mergeCell ref="BM6:BM7"/>
    <mergeCell ref="AM6:AM7"/>
    <mergeCell ref="AN6:AN7"/>
    <mergeCell ref="AO6:AO7"/>
    <mergeCell ref="BD6:BE6"/>
    <mergeCell ref="BF6:BG6"/>
    <mergeCell ref="AT6:AU6"/>
    <mergeCell ref="AV6:AW6"/>
    <mergeCell ref="AX6:AY6"/>
    <mergeCell ref="AZ6:BA6"/>
    <mergeCell ref="BB6:BC6"/>
    <mergeCell ref="BH6:BI6"/>
    <mergeCell ref="BJ4:BM4"/>
    <mergeCell ref="AT5:AW5"/>
    <mergeCell ref="AX5:BA5"/>
    <mergeCell ref="BB5:BE5"/>
    <mergeCell ref="BF5:BI5"/>
    <mergeCell ref="BJ5:BK5"/>
    <mergeCell ref="BL5:BM5"/>
    <mergeCell ref="AR4:BI4"/>
    <mergeCell ref="B2:AK2"/>
    <mergeCell ref="B3:AK3"/>
    <mergeCell ref="AL4:AM5"/>
    <mergeCell ref="AN4:AO5"/>
    <mergeCell ref="G5:G7"/>
    <mergeCell ref="F5:F7"/>
    <mergeCell ref="AL6:AL7"/>
    <mergeCell ref="H5:I6"/>
    <mergeCell ref="J5:K6"/>
    <mergeCell ref="L5:M6"/>
    <mergeCell ref="N5:N7"/>
    <mergeCell ref="O5:P6"/>
    <mergeCell ref="Q5:R6"/>
    <mergeCell ref="S5:T6"/>
    <mergeCell ref="U5:U7"/>
    <mergeCell ref="V5:W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BM22"/>
  <sheetViews>
    <sheetView workbookViewId="0">
      <selection activeCell="B4" sqref="B4:B7"/>
    </sheetView>
  </sheetViews>
  <sheetFormatPr defaultRowHeight="15"/>
  <cols>
    <col min="1" max="1" width="14.7109375" customWidth="1"/>
    <col min="2" max="2" width="17" customWidth="1"/>
    <col min="42" max="42" width="10.28515625" customWidth="1"/>
    <col min="44" max="44" width="10.28515625" customWidth="1"/>
  </cols>
  <sheetData>
    <row r="1" spans="1:65" ht="18">
      <c r="A1" s="20"/>
      <c r="B1" s="234" t="s">
        <v>170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1"/>
      <c r="AM1" s="21"/>
      <c r="AN1" s="21"/>
      <c r="AO1" s="21"/>
    </row>
    <row r="2" spans="1:65">
      <c r="A2" s="21"/>
      <c r="B2" s="225" t="s">
        <v>270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1"/>
      <c r="AM2" s="21"/>
      <c r="AN2" s="21"/>
      <c r="AO2" s="21"/>
    </row>
    <row r="3" spans="1:65">
      <c r="A3" s="24"/>
      <c r="B3" s="235" t="s">
        <v>587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6"/>
      <c r="AM3" s="26"/>
      <c r="AN3" s="21"/>
      <c r="AO3" s="21"/>
    </row>
    <row r="4" spans="1:65" ht="33" customHeight="1">
      <c r="A4" s="246" t="s">
        <v>169</v>
      </c>
      <c r="B4" s="233" t="s">
        <v>119</v>
      </c>
      <c r="C4" s="304" t="s">
        <v>509</v>
      </c>
      <c r="D4" s="304"/>
      <c r="E4" s="304" t="s">
        <v>510</v>
      </c>
      <c r="F4" s="304"/>
      <c r="G4" s="236" t="s">
        <v>164</v>
      </c>
      <c r="H4" s="236"/>
      <c r="I4" s="236"/>
      <c r="J4" s="236"/>
      <c r="K4" s="236"/>
      <c r="L4" s="236"/>
      <c r="M4" s="236"/>
      <c r="N4" s="236" t="s">
        <v>165</v>
      </c>
      <c r="O4" s="236"/>
      <c r="P4" s="236"/>
      <c r="Q4" s="236"/>
      <c r="R4" s="236"/>
      <c r="S4" s="236"/>
      <c r="T4" s="236"/>
      <c r="U4" s="236" t="s">
        <v>166</v>
      </c>
      <c r="V4" s="236"/>
      <c r="W4" s="236"/>
      <c r="X4" s="236"/>
      <c r="Y4" s="236"/>
      <c r="Z4" s="236"/>
      <c r="AA4" s="236"/>
      <c r="AB4" s="236" t="s">
        <v>100</v>
      </c>
      <c r="AC4" s="236"/>
      <c r="AD4" s="302" t="s">
        <v>462</v>
      </c>
      <c r="AE4" s="303"/>
      <c r="AF4" s="304" t="s">
        <v>461</v>
      </c>
      <c r="AG4" s="304"/>
      <c r="AH4" s="304"/>
      <c r="AI4" s="304"/>
      <c r="AJ4" s="302" t="s">
        <v>463</v>
      </c>
      <c r="AK4" s="303"/>
      <c r="AL4" s="256" t="s">
        <v>101</v>
      </c>
      <c r="AM4" s="257"/>
      <c r="AN4" s="260" t="s">
        <v>102</v>
      </c>
      <c r="AO4" s="261"/>
      <c r="AP4" s="264" t="s">
        <v>508</v>
      </c>
      <c r="AQ4" s="265"/>
      <c r="AR4" s="249" t="s">
        <v>498</v>
      </c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0"/>
      <c r="BJ4" s="249" t="s">
        <v>504</v>
      </c>
      <c r="BK4" s="251"/>
      <c r="BL4" s="251"/>
      <c r="BM4" s="250"/>
    </row>
    <row r="5" spans="1:65" ht="15" customHeight="1">
      <c r="A5" s="246"/>
      <c r="B5" s="246"/>
      <c r="C5" s="233" t="s">
        <v>167</v>
      </c>
      <c r="D5" s="233" t="s">
        <v>107</v>
      </c>
      <c r="E5" s="242" t="s">
        <v>167</v>
      </c>
      <c r="F5" s="242" t="s">
        <v>107</v>
      </c>
      <c r="G5" s="233" t="s">
        <v>94</v>
      </c>
      <c r="H5" s="304" t="s">
        <v>511</v>
      </c>
      <c r="I5" s="304"/>
      <c r="J5" s="304" t="s">
        <v>512</v>
      </c>
      <c r="K5" s="304"/>
      <c r="L5" s="304" t="s">
        <v>513</v>
      </c>
      <c r="M5" s="304"/>
      <c r="N5" s="242" t="s">
        <v>94</v>
      </c>
      <c r="O5" s="304" t="s">
        <v>511</v>
      </c>
      <c r="P5" s="304"/>
      <c r="Q5" s="304" t="s">
        <v>512</v>
      </c>
      <c r="R5" s="304"/>
      <c r="S5" s="304" t="s">
        <v>513</v>
      </c>
      <c r="T5" s="304"/>
      <c r="U5" s="242" t="s">
        <v>94</v>
      </c>
      <c r="V5" s="304" t="s">
        <v>511</v>
      </c>
      <c r="W5" s="304"/>
      <c r="X5" s="304" t="s">
        <v>512</v>
      </c>
      <c r="Y5" s="304"/>
      <c r="Z5" s="304" t="s">
        <v>513</v>
      </c>
      <c r="AA5" s="304"/>
      <c r="AB5" s="233" t="s">
        <v>104</v>
      </c>
      <c r="AC5" s="233" t="s">
        <v>105</v>
      </c>
      <c r="AD5" s="242" t="s">
        <v>121</v>
      </c>
      <c r="AE5" s="242" t="s">
        <v>105</v>
      </c>
      <c r="AF5" s="304" t="s">
        <v>122</v>
      </c>
      <c r="AG5" s="304"/>
      <c r="AH5" s="310" t="s">
        <v>120</v>
      </c>
      <c r="AI5" s="311"/>
      <c r="AJ5" s="242" t="s">
        <v>121</v>
      </c>
      <c r="AK5" s="242" t="s">
        <v>105</v>
      </c>
      <c r="AL5" s="258"/>
      <c r="AM5" s="259"/>
      <c r="AN5" s="258"/>
      <c r="AO5" s="259"/>
      <c r="AP5" s="266"/>
      <c r="AQ5" s="267"/>
      <c r="AR5" s="264" t="s">
        <v>507</v>
      </c>
      <c r="AS5" s="265"/>
      <c r="AT5" s="249" t="s">
        <v>496</v>
      </c>
      <c r="AU5" s="251"/>
      <c r="AV5" s="251"/>
      <c r="AW5" s="250"/>
      <c r="AX5" s="249" t="s">
        <v>499</v>
      </c>
      <c r="AY5" s="251"/>
      <c r="AZ5" s="251"/>
      <c r="BA5" s="250"/>
      <c r="BB5" s="249" t="s">
        <v>506</v>
      </c>
      <c r="BC5" s="251"/>
      <c r="BD5" s="251"/>
      <c r="BE5" s="250"/>
      <c r="BF5" s="249" t="s">
        <v>502</v>
      </c>
      <c r="BG5" s="251"/>
      <c r="BH5" s="251"/>
      <c r="BI5" s="250"/>
      <c r="BJ5" s="249" t="s">
        <v>490</v>
      </c>
      <c r="BK5" s="250"/>
      <c r="BL5" s="249" t="s">
        <v>491</v>
      </c>
      <c r="BM5" s="250"/>
    </row>
    <row r="6" spans="1:65" ht="15" customHeight="1">
      <c r="A6" s="246"/>
      <c r="B6" s="246"/>
      <c r="C6" s="246"/>
      <c r="D6" s="246"/>
      <c r="E6" s="231"/>
      <c r="F6" s="231"/>
      <c r="G6" s="246"/>
      <c r="H6" s="304"/>
      <c r="I6" s="304"/>
      <c r="J6" s="304" t="s">
        <v>512</v>
      </c>
      <c r="K6" s="304"/>
      <c r="L6" s="304" t="s">
        <v>513</v>
      </c>
      <c r="M6" s="304"/>
      <c r="N6" s="231"/>
      <c r="O6" s="304"/>
      <c r="P6" s="304"/>
      <c r="Q6" s="304" t="s">
        <v>512</v>
      </c>
      <c r="R6" s="304"/>
      <c r="S6" s="304" t="s">
        <v>513</v>
      </c>
      <c r="T6" s="304"/>
      <c r="U6" s="231"/>
      <c r="V6" s="304"/>
      <c r="W6" s="304"/>
      <c r="X6" s="304" t="s">
        <v>512</v>
      </c>
      <c r="Y6" s="304"/>
      <c r="Z6" s="304" t="s">
        <v>513</v>
      </c>
      <c r="AA6" s="304"/>
      <c r="AB6" s="246"/>
      <c r="AC6" s="246"/>
      <c r="AD6" s="231"/>
      <c r="AE6" s="231"/>
      <c r="AF6" s="242" t="s">
        <v>121</v>
      </c>
      <c r="AG6" s="242" t="s">
        <v>105</v>
      </c>
      <c r="AH6" s="312"/>
      <c r="AI6" s="313"/>
      <c r="AJ6" s="231"/>
      <c r="AK6" s="231"/>
      <c r="AL6" s="262" t="s">
        <v>106</v>
      </c>
      <c r="AM6" s="262" t="s">
        <v>107</v>
      </c>
      <c r="AN6" s="262" t="s">
        <v>106</v>
      </c>
      <c r="AO6" s="262" t="s">
        <v>107</v>
      </c>
      <c r="AP6" s="268"/>
      <c r="AQ6" s="269"/>
      <c r="AR6" s="266"/>
      <c r="AS6" s="267"/>
      <c r="AT6" s="249" t="s">
        <v>497</v>
      </c>
      <c r="AU6" s="250"/>
      <c r="AV6" s="249" t="s">
        <v>491</v>
      </c>
      <c r="AW6" s="250"/>
      <c r="AX6" s="249" t="s">
        <v>497</v>
      </c>
      <c r="AY6" s="250"/>
      <c r="AZ6" s="249" t="s">
        <v>491</v>
      </c>
      <c r="BA6" s="250"/>
      <c r="BB6" s="249" t="s">
        <v>497</v>
      </c>
      <c r="BC6" s="250"/>
      <c r="BD6" s="249" t="s">
        <v>491</v>
      </c>
      <c r="BE6" s="250"/>
      <c r="BF6" s="249" t="s">
        <v>497</v>
      </c>
      <c r="BG6" s="250"/>
      <c r="BH6" s="249" t="s">
        <v>491</v>
      </c>
      <c r="BI6" s="250"/>
      <c r="BJ6" s="252" t="s">
        <v>503</v>
      </c>
      <c r="BK6" s="254" t="s">
        <v>501</v>
      </c>
      <c r="BL6" s="252" t="s">
        <v>503</v>
      </c>
      <c r="BM6" s="254" t="s">
        <v>501</v>
      </c>
    </row>
    <row r="7" spans="1:65" ht="73.5">
      <c r="A7" s="227"/>
      <c r="B7" s="227"/>
      <c r="C7" s="227"/>
      <c r="D7" s="227"/>
      <c r="E7" s="232"/>
      <c r="F7" s="232"/>
      <c r="G7" s="227"/>
      <c r="H7" s="123" t="s">
        <v>514</v>
      </c>
      <c r="I7" s="123" t="s">
        <v>515</v>
      </c>
      <c r="J7" s="123" t="s">
        <v>514</v>
      </c>
      <c r="K7" s="123" t="s">
        <v>515</v>
      </c>
      <c r="L7" s="123" t="s">
        <v>514</v>
      </c>
      <c r="M7" s="123" t="s">
        <v>515</v>
      </c>
      <c r="N7" s="232"/>
      <c r="O7" s="123" t="s">
        <v>514</v>
      </c>
      <c r="P7" s="123" t="s">
        <v>515</v>
      </c>
      <c r="Q7" s="123" t="s">
        <v>514</v>
      </c>
      <c r="R7" s="123" t="s">
        <v>515</v>
      </c>
      <c r="S7" s="123" t="s">
        <v>514</v>
      </c>
      <c r="T7" s="123" t="s">
        <v>515</v>
      </c>
      <c r="U7" s="232"/>
      <c r="V7" s="123" t="s">
        <v>514</v>
      </c>
      <c r="W7" s="123" t="s">
        <v>515</v>
      </c>
      <c r="X7" s="123" t="s">
        <v>514</v>
      </c>
      <c r="Y7" s="123" t="s">
        <v>515</v>
      </c>
      <c r="Z7" s="123" t="s">
        <v>514</v>
      </c>
      <c r="AA7" s="123" t="s">
        <v>515</v>
      </c>
      <c r="AB7" s="227"/>
      <c r="AC7" s="227"/>
      <c r="AD7" s="232"/>
      <c r="AE7" s="232"/>
      <c r="AF7" s="232"/>
      <c r="AG7" s="232"/>
      <c r="AH7" s="124" t="s">
        <v>104</v>
      </c>
      <c r="AI7" s="124" t="s">
        <v>105</v>
      </c>
      <c r="AJ7" s="232"/>
      <c r="AK7" s="232"/>
      <c r="AL7" s="263"/>
      <c r="AM7" s="263"/>
      <c r="AN7" s="263"/>
      <c r="AO7" s="263"/>
      <c r="AP7" s="120" t="s">
        <v>490</v>
      </c>
      <c r="AQ7" s="120" t="s">
        <v>491</v>
      </c>
      <c r="AR7" s="120" t="s">
        <v>490</v>
      </c>
      <c r="AS7" s="120" t="s">
        <v>491</v>
      </c>
      <c r="AT7" s="109" t="s">
        <v>500</v>
      </c>
      <c r="AU7" s="108" t="s">
        <v>501</v>
      </c>
      <c r="AV7" s="109" t="s">
        <v>500</v>
      </c>
      <c r="AW7" s="108" t="s">
        <v>501</v>
      </c>
      <c r="AX7" s="110" t="s">
        <v>505</v>
      </c>
      <c r="AY7" s="108" t="s">
        <v>501</v>
      </c>
      <c r="AZ7" s="110" t="s">
        <v>505</v>
      </c>
      <c r="BA7" s="108" t="s">
        <v>501</v>
      </c>
      <c r="BB7" s="109" t="s">
        <v>503</v>
      </c>
      <c r="BC7" s="108" t="s">
        <v>501</v>
      </c>
      <c r="BD7" s="109" t="s">
        <v>503</v>
      </c>
      <c r="BE7" s="108" t="s">
        <v>501</v>
      </c>
      <c r="BF7" s="109" t="s">
        <v>503</v>
      </c>
      <c r="BG7" s="108" t="s">
        <v>501</v>
      </c>
      <c r="BH7" s="109" t="s">
        <v>503</v>
      </c>
      <c r="BI7" s="108" t="s">
        <v>501</v>
      </c>
      <c r="BJ7" s="253"/>
      <c r="BK7" s="255"/>
      <c r="BL7" s="253"/>
      <c r="BM7" s="255"/>
    </row>
    <row r="8" spans="1:65">
      <c r="A8" s="29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114"/>
      <c r="AM8" s="114"/>
      <c r="AN8" s="114"/>
      <c r="AO8" s="114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</row>
    <row r="9" spans="1:65">
      <c r="A9" s="29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114"/>
      <c r="AM9" s="114"/>
      <c r="AN9" s="114"/>
      <c r="AO9" s="114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65">
      <c r="A10" s="29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114"/>
      <c r="AM10" s="114"/>
      <c r="AN10" s="114"/>
      <c r="AO10" s="114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</row>
    <row r="11" spans="1:65">
      <c r="A11" s="29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14"/>
      <c r="AM11" s="114"/>
      <c r="AN11" s="114"/>
      <c r="AO11" s="114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</row>
    <row r="12" spans="1:65">
      <c r="A12" s="29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114"/>
      <c r="AM12" s="114"/>
      <c r="AN12" s="114"/>
      <c r="AO12" s="114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</row>
    <row r="13" spans="1:65">
      <c r="A13" s="29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114"/>
      <c r="AM13" s="114"/>
      <c r="AN13" s="114"/>
      <c r="AO13" s="114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1:65">
      <c r="A14" s="29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114"/>
      <c r="AM14" s="114"/>
      <c r="AN14" s="114"/>
      <c r="AO14" s="114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>
      <c r="A15" s="29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114"/>
      <c r="AM15" s="114"/>
      <c r="AN15" s="114"/>
      <c r="AO15" s="114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</row>
    <row r="16" spans="1:65">
      <c r="A16" s="29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114"/>
      <c r="AM16" s="114"/>
      <c r="AN16" s="114"/>
      <c r="AO16" s="114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</row>
    <row r="17" spans="1:65">
      <c r="A17" s="29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114"/>
      <c r="AM17" s="114"/>
      <c r="AN17" s="114"/>
      <c r="AO17" s="114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</row>
    <row r="18" spans="1:65">
      <c r="A18" s="29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114"/>
      <c r="AM18" s="114"/>
      <c r="AN18" s="114"/>
      <c r="AO18" s="114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</row>
    <row r="19" spans="1:65">
      <c r="A19" s="29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114"/>
      <c r="AM19" s="114"/>
      <c r="AN19" s="114"/>
      <c r="AO19" s="114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1:65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114"/>
      <c r="AM20" s="114"/>
      <c r="AN20" s="114"/>
      <c r="AO20" s="114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</row>
    <row r="21" spans="1:65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114"/>
      <c r="AM21" s="114"/>
      <c r="AN21" s="114"/>
      <c r="AO21" s="114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</row>
    <row r="22" spans="1:65">
      <c r="A22" s="29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114"/>
      <c r="AM22" s="114"/>
      <c r="AN22" s="114"/>
      <c r="AO22" s="114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</row>
  </sheetData>
  <mergeCells count="68">
    <mergeCell ref="AE5:AE7"/>
    <mergeCell ref="AF5:AG5"/>
    <mergeCell ref="AH5:AI6"/>
    <mergeCell ref="AP4:AQ6"/>
    <mergeCell ref="AB4:AC4"/>
    <mergeCell ref="AD4:AE4"/>
    <mergeCell ref="AF4:AI4"/>
    <mergeCell ref="AJ4:AK4"/>
    <mergeCell ref="AC5:AC7"/>
    <mergeCell ref="AD5:AD7"/>
    <mergeCell ref="C5:C7"/>
    <mergeCell ref="D5:D7"/>
    <mergeCell ref="E5:E7"/>
    <mergeCell ref="F5:F7"/>
    <mergeCell ref="G5:G7"/>
    <mergeCell ref="C4:D4"/>
    <mergeCell ref="E4:F4"/>
    <mergeCell ref="G4:M4"/>
    <mergeCell ref="N4:T4"/>
    <mergeCell ref="U4:AA4"/>
    <mergeCell ref="BH6:BI6"/>
    <mergeCell ref="BJ6:BJ7"/>
    <mergeCell ref="BK6:BK7"/>
    <mergeCell ref="BF6:BG6"/>
    <mergeCell ref="Q5:R6"/>
    <mergeCell ref="S5:T6"/>
    <mergeCell ref="U5:U7"/>
    <mergeCell ref="V5:W6"/>
    <mergeCell ref="X5:Y6"/>
    <mergeCell ref="AL4:AM5"/>
    <mergeCell ref="AN4:AO5"/>
    <mergeCell ref="AL6:AL7"/>
    <mergeCell ref="AM6:AM7"/>
    <mergeCell ref="AN6:AN7"/>
    <mergeCell ref="AO6:AO7"/>
    <mergeCell ref="AR5:AS6"/>
    <mergeCell ref="BL6:BL7"/>
    <mergeCell ref="BM6:BM7"/>
    <mergeCell ref="AR4:BI4"/>
    <mergeCell ref="BJ4:BM4"/>
    <mergeCell ref="AT5:AW5"/>
    <mergeCell ref="AX5:BA5"/>
    <mergeCell ref="BB5:BE5"/>
    <mergeCell ref="BF5:BI5"/>
    <mergeCell ref="BJ5:BK5"/>
    <mergeCell ref="BL5:BM5"/>
    <mergeCell ref="AT6:AU6"/>
    <mergeCell ref="AV6:AW6"/>
    <mergeCell ref="AX6:AY6"/>
    <mergeCell ref="AZ6:BA6"/>
    <mergeCell ref="BB6:BC6"/>
    <mergeCell ref="BD6:BE6"/>
    <mergeCell ref="B1:AK1"/>
    <mergeCell ref="B2:AK2"/>
    <mergeCell ref="B3:AK3"/>
    <mergeCell ref="A4:A7"/>
    <mergeCell ref="B4:B7"/>
    <mergeCell ref="Z5:AA6"/>
    <mergeCell ref="AB5:AB7"/>
    <mergeCell ref="H5:I6"/>
    <mergeCell ref="J5:K6"/>
    <mergeCell ref="L5:M6"/>
    <mergeCell ref="O5:P6"/>
    <mergeCell ref="N5:N7"/>
    <mergeCell ref="AJ5:AJ7"/>
    <mergeCell ref="AK5:AK7"/>
    <mergeCell ref="AF6:AF7"/>
    <mergeCell ref="AG6:AG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workbookViewId="0">
      <selection activeCell="B4" sqref="B4"/>
    </sheetView>
  </sheetViews>
  <sheetFormatPr defaultRowHeight="15"/>
  <sheetData>
    <row r="1" spans="1:9" ht="18" customHeight="1">
      <c r="A1" s="226" t="s">
        <v>171</v>
      </c>
      <c r="B1" s="226"/>
      <c r="C1" s="226"/>
      <c r="D1" s="226"/>
      <c r="E1" s="226"/>
      <c r="F1" s="226"/>
      <c r="G1" s="226"/>
      <c r="H1" s="226"/>
      <c r="I1" s="226"/>
    </row>
    <row r="2" spans="1:9">
      <c r="A2" s="21"/>
      <c r="B2" s="225" t="s">
        <v>270</v>
      </c>
      <c r="C2" s="225"/>
      <c r="D2" s="225"/>
      <c r="E2" s="21"/>
      <c r="F2" s="21"/>
      <c r="G2" s="21"/>
      <c r="H2" s="21"/>
      <c r="I2" s="21"/>
    </row>
    <row r="3" spans="1:9">
      <c r="A3" s="24"/>
      <c r="B3" s="235" t="s">
        <v>657</v>
      </c>
      <c r="C3" s="235"/>
      <c r="D3" s="235"/>
      <c r="E3" s="26"/>
      <c r="F3" s="26"/>
      <c r="G3" s="26"/>
      <c r="H3" s="26"/>
      <c r="I3" s="26"/>
    </row>
    <row r="4" spans="1:9" ht="56.25">
      <c r="A4" s="27" t="s">
        <v>61</v>
      </c>
      <c r="B4" s="27" t="s">
        <v>97</v>
      </c>
      <c r="C4" s="27" t="s">
        <v>172</v>
      </c>
      <c r="D4" s="27" t="s">
        <v>173</v>
      </c>
      <c r="E4" s="27" t="s">
        <v>174</v>
      </c>
      <c r="F4" s="27" t="s">
        <v>175</v>
      </c>
      <c r="G4" s="27" t="s">
        <v>92</v>
      </c>
      <c r="H4" s="27" t="s">
        <v>176</v>
      </c>
      <c r="I4" s="27" t="s">
        <v>177</v>
      </c>
    </row>
    <row r="5" spans="1:9" ht="90">
      <c r="A5" s="169" t="s">
        <v>616</v>
      </c>
      <c r="B5" s="170" t="s">
        <v>593</v>
      </c>
      <c r="C5" s="170" t="s">
        <v>619</v>
      </c>
      <c r="D5" s="171">
        <v>375</v>
      </c>
      <c r="E5" s="171" t="s">
        <v>620</v>
      </c>
      <c r="F5" s="171"/>
      <c r="G5" s="30"/>
      <c r="H5" s="33"/>
      <c r="I5" s="33"/>
    </row>
    <row r="6" spans="1:9" ht="33.75">
      <c r="A6" s="156" t="s">
        <v>617</v>
      </c>
      <c r="B6" s="158" t="s">
        <v>593</v>
      </c>
      <c r="C6" s="158" t="s">
        <v>621</v>
      </c>
      <c r="D6" s="157">
        <v>680</v>
      </c>
      <c r="E6" s="157">
        <v>620</v>
      </c>
      <c r="F6" s="158" t="s">
        <v>622</v>
      </c>
      <c r="G6" s="30"/>
      <c r="H6" s="33"/>
      <c r="I6" s="33"/>
    </row>
    <row r="7" spans="1:9" ht="31.5">
      <c r="A7" s="156" t="s">
        <v>618</v>
      </c>
      <c r="B7" s="158" t="s">
        <v>623</v>
      </c>
      <c r="C7" s="158" t="s">
        <v>621</v>
      </c>
      <c r="D7" s="157">
        <v>180</v>
      </c>
      <c r="E7" s="157">
        <v>26.3</v>
      </c>
      <c r="F7" s="158" t="s">
        <v>622</v>
      </c>
      <c r="G7" s="30"/>
      <c r="H7" s="33"/>
      <c r="I7" s="33"/>
    </row>
    <row r="8" spans="1:9">
      <c r="A8" s="29"/>
      <c r="B8" s="32"/>
      <c r="C8" s="32"/>
      <c r="D8" s="30"/>
      <c r="E8" s="30"/>
      <c r="F8" s="32"/>
      <c r="G8" s="30"/>
      <c r="H8" s="33"/>
      <c r="I8" s="33"/>
    </row>
    <row r="9" spans="1:9">
      <c r="A9" s="29"/>
      <c r="B9" s="32"/>
      <c r="C9" s="32"/>
      <c r="D9" s="30"/>
      <c r="E9" s="30"/>
      <c r="F9" s="32"/>
      <c r="G9" s="30"/>
      <c r="H9" s="33"/>
      <c r="I9" s="33"/>
    </row>
    <row r="10" spans="1:9">
      <c r="A10" s="29"/>
      <c r="B10" s="32"/>
      <c r="C10" s="32"/>
      <c r="D10" s="30"/>
      <c r="E10" s="30"/>
      <c r="F10" s="32"/>
      <c r="G10" s="30"/>
      <c r="H10" s="33"/>
      <c r="I10" s="33"/>
    </row>
    <row r="11" spans="1:9">
      <c r="A11" s="29"/>
      <c r="B11" s="32"/>
      <c r="C11" s="32"/>
      <c r="D11" s="30"/>
      <c r="E11" s="30"/>
      <c r="F11" s="32"/>
      <c r="G11" s="30"/>
      <c r="H11" s="33"/>
      <c r="I11" s="33"/>
    </row>
    <row r="12" spans="1:9">
      <c r="A12" s="29"/>
      <c r="B12" s="32"/>
      <c r="C12" s="32"/>
      <c r="D12" s="30"/>
      <c r="E12" s="30"/>
      <c r="F12" s="32"/>
      <c r="G12" s="30"/>
      <c r="H12" s="33"/>
      <c r="I12" s="33"/>
    </row>
    <row r="13" spans="1:9">
      <c r="A13" s="29"/>
      <c r="B13" s="32"/>
      <c r="C13" s="32"/>
      <c r="D13" s="30"/>
      <c r="E13" s="30"/>
      <c r="F13" s="32"/>
      <c r="G13" s="30"/>
      <c r="H13" s="33"/>
      <c r="I13" s="33"/>
    </row>
    <row r="14" spans="1:9">
      <c r="A14" s="29"/>
      <c r="B14" s="32"/>
      <c r="C14" s="32"/>
      <c r="D14" s="30"/>
      <c r="E14" s="30"/>
      <c r="F14" s="32"/>
      <c r="G14" s="30"/>
      <c r="H14" s="33"/>
      <c r="I14" s="33"/>
    </row>
    <row r="15" spans="1:9">
      <c r="A15" s="29"/>
      <c r="B15" s="32"/>
      <c r="C15" s="32"/>
      <c r="D15" s="30"/>
      <c r="E15" s="30"/>
      <c r="F15" s="32"/>
      <c r="G15" s="30"/>
      <c r="H15" s="33"/>
      <c r="I15" s="33"/>
    </row>
    <row r="16" spans="1:9">
      <c r="A16" s="29"/>
      <c r="B16" s="32"/>
      <c r="C16" s="32"/>
      <c r="D16" s="30"/>
      <c r="E16" s="30"/>
      <c r="F16" s="32"/>
      <c r="G16" s="30"/>
      <c r="H16" s="33"/>
      <c r="I16" s="33"/>
    </row>
    <row r="17" spans="1:9">
      <c r="A17" s="29"/>
      <c r="B17" s="32"/>
      <c r="C17" s="32"/>
      <c r="D17" s="30"/>
      <c r="E17" s="30"/>
      <c r="F17" s="32"/>
      <c r="G17" s="30"/>
      <c r="H17" s="33"/>
      <c r="I17" s="33"/>
    </row>
    <row r="18" spans="1:9">
      <c r="A18" s="29"/>
      <c r="B18" s="32"/>
      <c r="C18" s="32"/>
      <c r="D18" s="30"/>
      <c r="E18" s="30"/>
      <c r="F18" s="32"/>
      <c r="G18" s="30"/>
      <c r="H18" s="33"/>
      <c r="I18" s="33"/>
    </row>
    <row r="19" spans="1:9">
      <c r="A19" s="29"/>
      <c r="B19" s="32"/>
      <c r="C19" s="32"/>
      <c r="D19" s="30"/>
      <c r="E19" s="30"/>
      <c r="F19" s="32"/>
      <c r="G19" s="30"/>
      <c r="H19" s="33"/>
      <c r="I19" s="33"/>
    </row>
    <row r="20" spans="1:9">
      <c r="A20" s="29"/>
      <c r="B20" s="32"/>
      <c r="C20" s="32"/>
      <c r="D20" s="30"/>
      <c r="E20" s="30"/>
      <c r="F20" s="32"/>
      <c r="G20" s="30"/>
      <c r="H20" s="33"/>
      <c r="I20" s="33"/>
    </row>
    <row r="21" spans="1:9">
      <c r="A21" s="29"/>
      <c r="B21" s="32"/>
      <c r="C21" s="32"/>
      <c r="D21" s="30"/>
      <c r="E21" s="30"/>
      <c r="F21" s="32"/>
      <c r="G21" s="30"/>
      <c r="H21" s="33"/>
      <c r="I21" s="33"/>
    </row>
    <row r="22" spans="1:9">
      <c r="A22" s="29"/>
      <c r="B22" s="32"/>
      <c r="C22" s="32"/>
      <c r="D22" s="30"/>
      <c r="E22" s="30"/>
      <c r="F22" s="32"/>
      <c r="G22" s="30"/>
      <c r="H22" s="33"/>
      <c r="I22" s="33"/>
    </row>
    <row r="23" spans="1:9">
      <c r="A23" s="29"/>
      <c r="B23" s="32"/>
      <c r="C23" s="32"/>
      <c r="D23" s="30"/>
      <c r="E23" s="30"/>
      <c r="F23" s="32"/>
      <c r="G23" s="30"/>
      <c r="H23" s="33"/>
      <c r="I23" s="33"/>
    </row>
  </sheetData>
  <mergeCells count="3">
    <mergeCell ref="B2:D2"/>
    <mergeCell ref="B3:D3"/>
    <mergeCell ref="A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C17"/>
  <sheetViews>
    <sheetView workbookViewId="0">
      <selection activeCell="A4" sqref="A4"/>
    </sheetView>
  </sheetViews>
  <sheetFormatPr defaultRowHeight="15"/>
  <cols>
    <col min="1" max="1" width="28.5703125" customWidth="1"/>
  </cols>
  <sheetData>
    <row r="1" spans="1:3" ht="36.75" customHeight="1">
      <c r="A1" s="226" t="s">
        <v>178</v>
      </c>
      <c r="B1" s="226"/>
      <c r="C1" s="226"/>
    </row>
    <row r="2" spans="1:3">
      <c r="A2" s="225" t="s">
        <v>270</v>
      </c>
      <c r="B2" s="225"/>
      <c r="C2" s="225"/>
    </row>
    <row r="3" spans="1:3">
      <c r="A3" s="235" t="s">
        <v>657</v>
      </c>
      <c r="B3" s="235"/>
      <c r="C3" s="235"/>
    </row>
    <row r="4" spans="1:3" ht="56.25">
      <c r="A4" s="27"/>
      <c r="B4" s="27" t="s">
        <v>179</v>
      </c>
      <c r="C4" s="27" t="s">
        <v>180</v>
      </c>
    </row>
    <row r="5" spans="1:3" ht="22.5">
      <c r="A5" s="7" t="s">
        <v>181</v>
      </c>
      <c r="B5" s="40" t="s">
        <v>624</v>
      </c>
      <c r="C5" s="40" t="s">
        <v>625</v>
      </c>
    </row>
    <row r="6" spans="1:3" ht="22.5">
      <c r="A6" s="7" t="s">
        <v>182</v>
      </c>
      <c r="B6" s="40" t="s">
        <v>626</v>
      </c>
      <c r="C6" s="40" t="s">
        <v>627</v>
      </c>
    </row>
    <row r="7" spans="1:3">
      <c r="A7" s="7"/>
      <c r="B7" s="40"/>
      <c r="C7" s="40"/>
    </row>
    <row r="8" spans="1:3" ht="22.5">
      <c r="A8" s="7" t="s">
        <v>183</v>
      </c>
      <c r="B8" s="40"/>
      <c r="C8" s="40"/>
    </row>
    <row r="9" spans="1:3">
      <c r="A9" s="9" t="s">
        <v>184</v>
      </c>
      <c r="B9" s="40"/>
      <c r="C9" s="40"/>
    </row>
    <row r="10" spans="1:3" ht="22.5">
      <c r="A10" s="10" t="s">
        <v>185</v>
      </c>
      <c r="B10" s="40"/>
      <c r="C10" s="40"/>
    </row>
    <row r="11" spans="1:3" ht="22.5">
      <c r="A11" s="10" t="s">
        <v>186</v>
      </c>
      <c r="B11" s="40"/>
      <c r="C11" s="40"/>
    </row>
    <row r="12" spans="1:3" ht="22.5">
      <c r="A12" s="10" t="s">
        <v>187</v>
      </c>
      <c r="B12" s="40"/>
      <c r="C12" s="172" t="s">
        <v>628</v>
      </c>
    </row>
    <row r="13" spans="1:3">
      <c r="A13" s="9" t="s">
        <v>188</v>
      </c>
      <c r="B13" s="40"/>
      <c r="C13" s="40"/>
    </row>
    <row r="14" spans="1:3" ht="33.75">
      <c r="A14" s="10" t="s">
        <v>189</v>
      </c>
      <c r="B14" s="40"/>
      <c r="C14" s="172" t="s">
        <v>629</v>
      </c>
    </row>
    <row r="15" spans="1:3" ht="22.5">
      <c r="A15" s="10" t="s">
        <v>186</v>
      </c>
      <c r="B15" s="40"/>
      <c r="C15" s="40"/>
    </row>
    <row r="16" spans="1:3" ht="22.5">
      <c r="A16" s="10" t="s">
        <v>187</v>
      </c>
      <c r="B16" s="40"/>
      <c r="C16" s="172" t="s">
        <v>629</v>
      </c>
    </row>
    <row r="17" spans="1:3" ht="22.5">
      <c r="A17" s="7" t="s">
        <v>190</v>
      </c>
      <c r="B17" s="40"/>
      <c r="C17" s="40"/>
    </row>
  </sheetData>
  <mergeCells count="3">
    <mergeCell ref="A2:C2"/>
    <mergeCell ref="A3:C3"/>
    <mergeCell ref="A1:C1"/>
  </mergeCells>
  <pageMargins left="1.1811023622047245" right="0.70866141732283472" top="0.74803149606299213" bottom="0.74803149606299213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13"/>
  <sheetViews>
    <sheetView view="pageBreakPreview" zoomScale="60" zoomScaleNormal="100" workbookViewId="0">
      <selection activeCell="AN37" sqref="AN37"/>
    </sheetView>
  </sheetViews>
  <sheetFormatPr defaultRowHeight="15"/>
  <cols>
    <col min="1" max="1" width="23.42578125" customWidth="1"/>
    <col min="2" max="2" width="11.7109375" customWidth="1"/>
    <col min="3" max="3" width="25" customWidth="1"/>
  </cols>
  <sheetData>
    <row r="1" spans="1:3" ht="18">
      <c r="A1" s="234" t="s">
        <v>191</v>
      </c>
      <c r="B1" s="234"/>
      <c r="C1" s="2"/>
    </row>
    <row r="2" spans="1:3">
      <c r="A2" s="225" t="s">
        <v>270</v>
      </c>
      <c r="B2" s="225"/>
      <c r="C2" s="225"/>
    </row>
    <row r="3" spans="1:3">
      <c r="A3" s="225" t="s">
        <v>657</v>
      </c>
      <c r="B3" s="225"/>
      <c r="C3" s="225"/>
    </row>
    <row r="4" spans="1:3">
      <c r="A4" s="14"/>
      <c r="B4" s="14"/>
      <c r="C4" s="41" t="s">
        <v>192</v>
      </c>
    </row>
    <row r="5" spans="1:3" ht="90">
      <c r="A5" s="58" t="s">
        <v>193</v>
      </c>
      <c r="B5" s="58" t="s">
        <v>194</v>
      </c>
      <c r="C5" s="58" t="s">
        <v>180</v>
      </c>
    </row>
    <row r="6" spans="1:3">
      <c r="A6" s="70" t="s">
        <v>195</v>
      </c>
      <c r="B6" s="71"/>
      <c r="C6" s="71"/>
    </row>
    <row r="7" spans="1:3" ht="22.5">
      <c r="A7" s="72" t="s">
        <v>196</v>
      </c>
      <c r="B7" s="71"/>
      <c r="C7" s="71"/>
    </row>
    <row r="8" spans="1:3" ht="22.5">
      <c r="A8" s="70" t="s">
        <v>197</v>
      </c>
      <c r="B8" s="178" t="s">
        <v>636</v>
      </c>
      <c r="C8" s="215" t="s">
        <v>785</v>
      </c>
    </row>
    <row r="9" spans="1:3" ht="22.5">
      <c r="A9" s="72" t="s">
        <v>196</v>
      </c>
      <c r="B9" s="178"/>
      <c r="C9" s="178">
        <v>2.6</v>
      </c>
    </row>
    <row r="10" spans="1:3" ht="22.5">
      <c r="A10" s="70" t="s">
        <v>198</v>
      </c>
      <c r="B10" s="178"/>
      <c r="C10" s="178"/>
    </row>
    <row r="11" spans="1:3" ht="22.5">
      <c r="A11" s="72" t="s">
        <v>196</v>
      </c>
      <c r="B11" s="178"/>
      <c r="C11" s="178"/>
    </row>
    <row r="12" spans="1:3" ht="22.5">
      <c r="A12" s="70" t="s">
        <v>588</v>
      </c>
      <c r="B12" s="178"/>
      <c r="C12" s="178">
        <v>42.2</v>
      </c>
    </row>
    <row r="13" spans="1:3" ht="22.5">
      <c r="A13" s="72" t="s">
        <v>196</v>
      </c>
      <c r="B13" s="178"/>
      <c r="C13" s="178">
        <v>27</v>
      </c>
    </row>
  </sheetData>
  <mergeCells count="3">
    <mergeCell ref="A1:B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B26"/>
  <sheetViews>
    <sheetView view="pageBreakPreview" zoomScale="60" zoomScaleNormal="100" workbookViewId="0">
      <selection activeCell="C28" sqref="C28"/>
    </sheetView>
  </sheetViews>
  <sheetFormatPr defaultRowHeight="15"/>
  <cols>
    <col min="1" max="1" width="28" customWidth="1"/>
  </cols>
  <sheetData>
    <row r="1" spans="1:2" ht="18">
      <c r="A1" s="11" t="s">
        <v>199</v>
      </c>
      <c r="B1" s="2"/>
    </row>
    <row r="2" spans="1:2">
      <c r="A2" s="225" t="s">
        <v>270</v>
      </c>
      <c r="B2" s="225"/>
    </row>
    <row r="3" spans="1:2">
      <c r="A3" s="235" t="s">
        <v>657</v>
      </c>
      <c r="B3" s="235"/>
    </row>
    <row r="4" spans="1:2" ht="22.5">
      <c r="A4" s="27" t="s">
        <v>3</v>
      </c>
      <c r="B4" s="27" t="s">
        <v>4</v>
      </c>
    </row>
    <row r="5" spans="1:2" ht="22.5">
      <c r="A5" s="148" t="s">
        <v>200</v>
      </c>
      <c r="B5" s="30">
        <v>282.72800000000001</v>
      </c>
    </row>
    <row r="6" spans="1:2" ht="33.75">
      <c r="A6" s="148" t="s">
        <v>201</v>
      </c>
      <c r="B6" s="30"/>
    </row>
    <row r="7" spans="1:2">
      <c r="A7" s="9" t="s">
        <v>93</v>
      </c>
      <c r="B7" s="37"/>
    </row>
    <row r="8" spans="1:2">
      <c r="A8" s="10" t="s">
        <v>202</v>
      </c>
      <c r="B8" s="30"/>
    </row>
    <row r="9" spans="1:2">
      <c r="A9" s="10" t="s">
        <v>203</v>
      </c>
      <c r="B9" s="30"/>
    </row>
    <row r="10" spans="1:2">
      <c r="A10" s="10" t="s">
        <v>204</v>
      </c>
      <c r="B10" s="30"/>
    </row>
    <row r="11" spans="1:2">
      <c r="A11" s="10" t="s">
        <v>205</v>
      </c>
      <c r="B11" s="30"/>
    </row>
    <row r="12" spans="1:2">
      <c r="A12" s="10" t="s">
        <v>206</v>
      </c>
      <c r="B12" s="30"/>
    </row>
    <row r="13" spans="1:2" ht="22.5">
      <c r="A13" s="9" t="s">
        <v>207</v>
      </c>
      <c r="B13" s="37"/>
    </row>
    <row r="14" spans="1:2" ht="22.5">
      <c r="A14" s="10" t="s">
        <v>208</v>
      </c>
      <c r="B14" s="30"/>
    </row>
    <row r="15" spans="1:2" ht="22.5">
      <c r="A15" s="10" t="s">
        <v>209</v>
      </c>
      <c r="B15" s="30"/>
    </row>
    <row r="16" spans="1:2">
      <c r="A16" s="10" t="s">
        <v>210</v>
      </c>
      <c r="B16" s="30"/>
    </row>
    <row r="17" spans="1:2" ht="22.5">
      <c r="A17" s="7" t="s">
        <v>211</v>
      </c>
      <c r="B17" s="30"/>
    </row>
    <row r="18" spans="1:2">
      <c r="A18" s="7" t="s">
        <v>212</v>
      </c>
      <c r="B18" s="216">
        <v>2.1549999999999998</v>
      </c>
    </row>
    <row r="19" spans="1:2" ht="56.25">
      <c r="A19" s="7" t="s">
        <v>584</v>
      </c>
      <c r="B19" s="30"/>
    </row>
    <row r="20" spans="1:2" s="136" customFormat="1">
      <c r="A20" s="149" t="s">
        <v>581</v>
      </c>
      <c r="B20" s="30"/>
    </row>
    <row r="21" spans="1:2" s="136" customFormat="1">
      <c r="A21" s="149" t="s">
        <v>582</v>
      </c>
      <c r="B21" s="30"/>
    </row>
    <row r="22" spans="1:2" s="136" customFormat="1">
      <c r="A22" s="149" t="s">
        <v>583</v>
      </c>
      <c r="B22" s="30"/>
    </row>
    <row r="23" spans="1:2" ht="22.5">
      <c r="A23" s="7" t="s">
        <v>213</v>
      </c>
      <c r="B23" s="30"/>
    </row>
    <row r="24" spans="1:2">
      <c r="A24" s="148" t="s">
        <v>214</v>
      </c>
      <c r="B24" s="30"/>
    </row>
    <row r="25" spans="1:2">
      <c r="A25" s="7" t="s">
        <v>215</v>
      </c>
      <c r="B25" s="30"/>
    </row>
    <row r="26" spans="1:2">
      <c r="A26" s="7" t="s">
        <v>216</v>
      </c>
      <c r="B26" s="30"/>
    </row>
  </sheetData>
  <mergeCells count="2">
    <mergeCell ref="A2:B2"/>
    <mergeCell ref="A3:B3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04"/>
  <sheetViews>
    <sheetView workbookViewId="0">
      <selection activeCell="A4" sqref="A4"/>
    </sheetView>
  </sheetViews>
  <sheetFormatPr defaultRowHeight="15"/>
  <cols>
    <col min="1" max="1" width="30.5703125" customWidth="1"/>
    <col min="2" max="2" width="15.28515625" customWidth="1"/>
  </cols>
  <sheetData>
    <row r="1" spans="1:2" ht="54" customHeight="1">
      <c r="A1" s="226" t="s">
        <v>217</v>
      </c>
      <c r="B1" s="226"/>
    </row>
    <row r="2" spans="1:2">
      <c r="A2" s="225" t="s">
        <v>270</v>
      </c>
      <c r="B2" s="225"/>
    </row>
    <row r="3" spans="1:2">
      <c r="A3" s="235" t="s">
        <v>587</v>
      </c>
      <c r="B3" s="235"/>
    </row>
    <row r="4" spans="1:2">
      <c r="A4" s="27" t="s">
        <v>218</v>
      </c>
      <c r="B4" s="27" t="s">
        <v>4</v>
      </c>
    </row>
    <row r="5" spans="1:2" ht="22.5">
      <c r="A5" s="150" t="s">
        <v>219</v>
      </c>
      <c r="B5" s="30"/>
    </row>
    <row r="6" spans="1:2">
      <c r="A6" s="9" t="s">
        <v>93</v>
      </c>
      <c r="B6" s="37"/>
    </row>
    <row r="7" spans="1:2">
      <c r="A7" s="10" t="s">
        <v>220</v>
      </c>
      <c r="B7" s="30"/>
    </row>
    <row r="8" spans="1:2">
      <c r="A8" s="18" t="s">
        <v>93</v>
      </c>
      <c r="B8" s="37"/>
    </row>
    <row r="9" spans="1:2" ht="22.5">
      <c r="A9" s="19" t="s">
        <v>221</v>
      </c>
      <c r="B9" s="30"/>
    </row>
    <row r="10" spans="1:2" ht="22.5">
      <c r="A10" s="19" t="s">
        <v>222</v>
      </c>
      <c r="B10" s="30"/>
    </row>
    <row r="11" spans="1:2">
      <c r="A11" s="19" t="s">
        <v>223</v>
      </c>
      <c r="B11" s="30"/>
    </row>
    <row r="12" spans="1:2">
      <c r="A12" s="19" t="s">
        <v>224</v>
      </c>
      <c r="B12" s="30"/>
    </row>
    <row r="13" spans="1:2">
      <c r="A13" s="19" t="s">
        <v>225</v>
      </c>
      <c r="B13" s="30"/>
    </row>
    <row r="14" spans="1:2" ht="33.75">
      <c r="A14" s="19" t="s">
        <v>226</v>
      </c>
      <c r="B14" s="30"/>
    </row>
    <row r="15" spans="1:2">
      <c r="A15" s="19" t="s">
        <v>227</v>
      </c>
      <c r="B15" s="30"/>
    </row>
    <row r="16" spans="1:2">
      <c r="A16" s="19" t="s">
        <v>228</v>
      </c>
      <c r="B16" s="30"/>
    </row>
    <row r="17" spans="1:2">
      <c r="A17" s="10" t="s">
        <v>229</v>
      </c>
      <c r="B17" s="30"/>
    </row>
    <row r="18" spans="1:2" ht="22.5">
      <c r="A18" s="68" t="s">
        <v>366</v>
      </c>
      <c r="B18" s="30"/>
    </row>
    <row r="19" spans="1:2">
      <c r="A19" s="68" t="s">
        <v>367</v>
      </c>
      <c r="B19" s="30"/>
    </row>
    <row r="20" spans="1:2">
      <c r="A20" s="10" t="s">
        <v>230</v>
      </c>
      <c r="B20" s="30"/>
    </row>
    <row r="21" spans="1:2" ht="22.5">
      <c r="A21" s="9" t="s">
        <v>231</v>
      </c>
      <c r="B21" s="30"/>
    </row>
    <row r="22" spans="1:2" s="136" customFormat="1" ht="22.5">
      <c r="A22" s="151" t="s">
        <v>585</v>
      </c>
      <c r="B22" s="30"/>
    </row>
    <row r="23" spans="1:2">
      <c r="A23" s="15" t="s">
        <v>232</v>
      </c>
      <c r="B23" s="37"/>
    </row>
    <row r="24" spans="1:2">
      <c r="A24" s="9" t="s">
        <v>93</v>
      </c>
      <c r="B24" s="30"/>
    </row>
    <row r="25" spans="1:2">
      <c r="A25" s="10" t="s">
        <v>233</v>
      </c>
      <c r="B25" s="30"/>
    </row>
    <row r="26" spans="1:2">
      <c r="A26" s="18" t="s">
        <v>234</v>
      </c>
      <c r="B26" s="30"/>
    </row>
    <row r="27" spans="1:2" ht="22.5">
      <c r="A27" s="18" t="s">
        <v>209</v>
      </c>
      <c r="B27" s="30"/>
    </row>
    <row r="28" spans="1:2">
      <c r="A28" s="18" t="s">
        <v>235</v>
      </c>
      <c r="B28" s="30"/>
    </row>
    <row r="29" spans="1:2">
      <c r="A29" s="10" t="s">
        <v>236</v>
      </c>
      <c r="B29" s="30"/>
    </row>
    <row r="30" spans="1:2">
      <c r="A30" s="18" t="s">
        <v>234</v>
      </c>
      <c r="B30" s="30"/>
    </row>
    <row r="31" spans="1:2" ht="22.5">
      <c r="A31" s="18" t="s">
        <v>209</v>
      </c>
      <c r="B31" s="30"/>
    </row>
    <row r="32" spans="1:2">
      <c r="A32" s="18" t="s">
        <v>235</v>
      </c>
      <c r="B32" s="30"/>
    </row>
    <row r="33" spans="1:2" ht="22.5">
      <c r="A33" s="10" t="s">
        <v>237</v>
      </c>
      <c r="B33" s="30"/>
    </row>
    <row r="34" spans="1:2">
      <c r="A34" s="18" t="s">
        <v>234</v>
      </c>
      <c r="B34" s="30"/>
    </row>
    <row r="35" spans="1:2" ht="22.5">
      <c r="A35" s="18" t="s">
        <v>209</v>
      </c>
      <c r="B35" s="30"/>
    </row>
    <row r="36" spans="1:2">
      <c r="A36" s="18" t="s">
        <v>235</v>
      </c>
      <c r="B36" s="30"/>
    </row>
    <row r="37" spans="1:2">
      <c r="A37" s="10" t="s">
        <v>238</v>
      </c>
      <c r="B37" s="30"/>
    </row>
    <row r="38" spans="1:2">
      <c r="A38" s="18" t="s">
        <v>234</v>
      </c>
      <c r="B38" s="30"/>
    </row>
    <row r="39" spans="1:2" ht="22.5">
      <c r="A39" s="18" t="s">
        <v>209</v>
      </c>
      <c r="B39" s="30"/>
    </row>
    <row r="40" spans="1:2">
      <c r="A40" s="18" t="s">
        <v>235</v>
      </c>
      <c r="B40" s="30"/>
    </row>
    <row r="41" spans="1:2">
      <c r="A41" s="10" t="s">
        <v>239</v>
      </c>
      <c r="B41" s="30"/>
    </row>
    <row r="42" spans="1:2">
      <c r="A42" s="18" t="s">
        <v>234</v>
      </c>
      <c r="B42" s="30"/>
    </row>
    <row r="43" spans="1:2" ht="22.5">
      <c r="A43" s="18" t="s">
        <v>209</v>
      </c>
      <c r="B43" s="30"/>
    </row>
    <row r="44" spans="1:2">
      <c r="A44" s="18" t="s">
        <v>235</v>
      </c>
      <c r="B44" s="30"/>
    </row>
    <row r="45" spans="1:2" ht="22.5">
      <c r="A45" s="15" t="s">
        <v>240</v>
      </c>
      <c r="B45" s="30"/>
    </row>
    <row r="46" spans="1:2">
      <c r="A46" s="152" t="s">
        <v>241</v>
      </c>
      <c r="B46" s="30"/>
    </row>
    <row r="47" spans="1:2" ht="22.5">
      <c r="A47" s="10" t="s">
        <v>209</v>
      </c>
      <c r="B47" s="30"/>
    </row>
    <row r="48" spans="1:2">
      <c r="A48" s="10" t="s">
        <v>234</v>
      </c>
      <c r="B48" s="30"/>
    </row>
    <row r="49" spans="1:2">
      <c r="A49" s="10" t="s">
        <v>235</v>
      </c>
      <c r="B49" s="30"/>
    </row>
    <row r="50" spans="1:2">
      <c r="A50" s="10" t="s">
        <v>242</v>
      </c>
      <c r="B50" s="30"/>
    </row>
    <row r="51" spans="1:2" ht="22.5">
      <c r="A51" s="18" t="s">
        <v>209</v>
      </c>
      <c r="B51" s="30"/>
    </row>
    <row r="52" spans="1:2">
      <c r="A52" s="18" t="s">
        <v>234</v>
      </c>
      <c r="B52" s="30"/>
    </row>
    <row r="53" spans="1:2">
      <c r="A53" s="18" t="s">
        <v>235</v>
      </c>
      <c r="B53" s="30"/>
    </row>
    <row r="54" spans="1:2">
      <c r="A54" s="152" t="s">
        <v>243</v>
      </c>
      <c r="B54" s="30"/>
    </row>
    <row r="55" spans="1:2" ht="22.5">
      <c r="A55" s="10" t="s">
        <v>209</v>
      </c>
      <c r="B55" s="30"/>
    </row>
    <row r="56" spans="1:2">
      <c r="A56" s="10" t="s">
        <v>234</v>
      </c>
      <c r="B56" s="30"/>
    </row>
    <row r="57" spans="1:2">
      <c r="A57" s="10" t="s">
        <v>235</v>
      </c>
      <c r="B57" s="30"/>
    </row>
    <row r="58" spans="1:2">
      <c r="A58" s="152" t="s">
        <v>244</v>
      </c>
      <c r="B58" s="30"/>
    </row>
    <row r="59" spans="1:2" ht="22.5">
      <c r="A59" s="10" t="s">
        <v>209</v>
      </c>
      <c r="B59" s="30"/>
    </row>
    <row r="60" spans="1:2">
      <c r="A60" s="10" t="s">
        <v>234</v>
      </c>
      <c r="B60" s="30"/>
    </row>
    <row r="61" spans="1:2">
      <c r="A61" s="10" t="s">
        <v>235</v>
      </c>
      <c r="B61" s="30"/>
    </row>
    <row r="62" spans="1:2">
      <c r="A62" s="152" t="s">
        <v>245</v>
      </c>
      <c r="B62" s="30"/>
    </row>
    <row r="63" spans="1:2" ht="22.5">
      <c r="A63" s="10" t="s">
        <v>209</v>
      </c>
      <c r="B63" s="30"/>
    </row>
    <row r="64" spans="1:2">
      <c r="A64" s="10" t="s">
        <v>234</v>
      </c>
      <c r="B64" s="30"/>
    </row>
    <row r="65" spans="1:2">
      <c r="A65" s="10" t="s">
        <v>235</v>
      </c>
      <c r="B65" s="30"/>
    </row>
    <row r="66" spans="1:2">
      <c r="A66" s="152" t="s">
        <v>246</v>
      </c>
      <c r="B66" s="30"/>
    </row>
    <row r="67" spans="1:2" ht="22.5">
      <c r="A67" s="10" t="s">
        <v>209</v>
      </c>
      <c r="B67" s="30"/>
    </row>
    <row r="68" spans="1:2">
      <c r="A68" s="10" t="s">
        <v>234</v>
      </c>
      <c r="B68" s="30"/>
    </row>
    <row r="69" spans="1:2">
      <c r="A69" s="10" t="s">
        <v>235</v>
      </c>
      <c r="B69" s="30"/>
    </row>
    <row r="70" spans="1:2" ht="33.75">
      <c r="A70" s="150" t="s">
        <v>247</v>
      </c>
      <c r="B70" s="30"/>
    </row>
    <row r="71" spans="1:2">
      <c r="A71" s="9" t="s">
        <v>248</v>
      </c>
      <c r="B71" s="30"/>
    </row>
    <row r="72" spans="1:2">
      <c r="A72" s="9" t="s">
        <v>249</v>
      </c>
      <c r="B72" s="30"/>
    </row>
    <row r="73" spans="1:2">
      <c r="A73" s="9" t="s">
        <v>250</v>
      </c>
      <c r="B73" s="30"/>
    </row>
    <row r="74" spans="1:2">
      <c r="A74" s="9" t="s">
        <v>251</v>
      </c>
      <c r="B74" s="30"/>
    </row>
    <row r="75" spans="1:2">
      <c r="A75" s="9" t="s">
        <v>252</v>
      </c>
      <c r="B75" s="30"/>
    </row>
    <row r="76" spans="1:2">
      <c r="A76" s="9" t="s">
        <v>253</v>
      </c>
      <c r="B76" s="30"/>
    </row>
    <row r="77" spans="1:2">
      <c r="A77" s="61" t="s">
        <v>233</v>
      </c>
      <c r="B77" s="30"/>
    </row>
    <row r="78" spans="1:2" ht="33.75">
      <c r="A78" s="15" t="s">
        <v>254</v>
      </c>
      <c r="B78" s="30"/>
    </row>
    <row r="79" spans="1:2">
      <c r="A79" s="9" t="s">
        <v>248</v>
      </c>
      <c r="B79" s="30"/>
    </row>
    <row r="80" spans="1:2">
      <c r="A80" s="9" t="s">
        <v>249</v>
      </c>
      <c r="B80" s="30"/>
    </row>
    <row r="81" spans="1:2">
      <c r="A81" s="9" t="s">
        <v>250</v>
      </c>
      <c r="B81" s="30"/>
    </row>
    <row r="82" spans="1:2">
      <c r="A82" s="61" t="s">
        <v>368</v>
      </c>
      <c r="B82" s="30"/>
    </row>
    <row r="83" spans="1:2">
      <c r="A83" s="9" t="s">
        <v>252</v>
      </c>
      <c r="B83" s="30"/>
    </row>
    <row r="84" spans="1:2">
      <c r="A84" s="9" t="s">
        <v>253</v>
      </c>
      <c r="B84" s="30"/>
    </row>
    <row r="85" spans="1:2">
      <c r="A85" s="61" t="s">
        <v>233</v>
      </c>
      <c r="B85" s="30"/>
    </row>
    <row r="86" spans="1:2">
      <c r="A86" s="15" t="s">
        <v>255</v>
      </c>
      <c r="B86" s="30"/>
    </row>
    <row r="87" spans="1:2" ht="45">
      <c r="A87" s="17" t="s">
        <v>256</v>
      </c>
      <c r="B87" s="30"/>
    </row>
    <row r="88" spans="1:2">
      <c r="A88" s="10" t="s">
        <v>257</v>
      </c>
      <c r="B88" s="30"/>
    </row>
    <row r="89" spans="1:2">
      <c r="A89" s="10" t="s">
        <v>246</v>
      </c>
      <c r="B89" s="30"/>
    </row>
    <row r="90" spans="1:2">
      <c r="A90" s="10" t="s">
        <v>258</v>
      </c>
      <c r="B90" s="30"/>
    </row>
    <row r="91" spans="1:2">
      <c r="A91" s="10" t="s">
        <v>259</v>
      </c>
      <c r="B91" s="30"/>
    </row>
    <row r="92" spans="1:2">
      <c r="A92" s="10" t="s">
        <v>260</v>
      </c>
      <c r="B92" s="30"/>
    </row>
    <row r="93" spans="1:2">
      <c r="A93" s="10" t="s">
        <v>261</v>
      </c>
      <c r="B93" s="30"/>
    </row>
    <row r="94" spans="1:2">
      <c r="A94" s="10" t="s">
        <v>262</v>
      </c>
      <c r="B94" s="30"/>
    </row>
    <row r="95" spans="1:2">
      <c r="A95" s="10" t="s">
        <v>263</v>
      </c>
      <c r="B95" s="30"/>
    </row>
    <row r="96" spans="1:2">
      <c r="A96" s="10" t="s">
        <v>243</v>
      </c>
      <c r="B96" s="30"/>
    </row>
    <row r="97" spans="1:2">
      <c r="A97" s="10" t="s">
        <v>264</v>
      </c>
      <c r="B97" s="30"/>
    </row>
    <row r="98" spans="1:2">
      <c r="A98" s="10" t="s">
        <v>265</v>
      </c>
      <c r="B98" s="30"/>
    </row>
    <row r="99" spans="1:2">
      <c r="A99" s="17" t="s">
        <v>266</v>
      </c>
      <c r="B99" s="30"/>
    </row>
    <row r="100" spans="1:2">
      <c r="A100" s="10" t="s">
        <v>267</v>
      </c>
      <c r="B100" s="30"/>
    </row>
    <row r="101" spans="1:2">
      <c r="A101" s="10" t="s">
        <v>268</v>
      </c>
      <c r="B101" s="30"/>
    </row>
    <row r="102" spans="1:2" ht="22.5">
      <c r="A102" s="10" t="s">
        <v>269</v>
      </c>
      <c r="B102" s="30"/>
    </row>
    <row r="103" spans="1:2">
      <c r="A103" s="68" t="s">
        <v>369</v>
      </c>
      <c r="B103" s="30"/>
    </row>
    <row r="104" spans="1:2">
      <c r="A104" s="42"/>
    </row>
  </sheetData>
  <mergeCells count="3">
    <mergeCell ref="A2:B2"/>
    <mergeCell ref="A3:B3"/>
    <mergeCell ref="A1:B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B25"/>
  <sheetViews>
    <sheetView view="pageBreakPreview" zoomScale="60" zoomScaleNormal="100" workbookViewId="0">
      <selection activeCell="AL44" sqref="AL44"/>
    </sheetView>
  </sheetViews>
  <sheetFormatPr defaultRowHeight="15"/>
  <cols>
    <col min="1" max="1" width="39.140625" customWidth="1"/>
    <col min="2" max="2" width="21.42578125" customWidth="1"/>
  </cols>
  <sheetData>
    <row r="1" spans="1:2" ht="18">
      <c r="A1" s="55" t="s">
        <v>469</v>
      </c>
      <c r="B1" s="2"/>
    </row>
    <row r="2" spans="1:2">
      <c r="A2" s="225" t="s">
        <v>270</v>
      </c>
      <c r="B2" s="225"/>
    </row>
    <row r="3" spans="1:2">
      <c r="A3" s="235" t="s">
        <v>657</v>
      </c>
      <c r="B3" s="235"/>
    </row>
    <row r="4" spans="1:2">
      <c r="A4" s="56" t="s">
        <v>3</v>
      </c>
      <c r="B4" s="56" t="s">
        <v>4</v>
      </c>
    </row>
    <row r="5" spans="1:2" ht="22.5">
      <c r="A5" s="7" t="s">
        <v>470</v>
      </c>
      <c r="B5" s="79">
        <v>1</v>
      </c>
    </row>
    <row r="6" spans="1:2" ht="22.5">
      <c r="A6" s="7" t="s">
        <v>471</v>
      </c>
      <c r="B6" s="79">
        <v>1954</v>
      </c>
    </row>
    <row r="7" spans="1:2">
      <c r="A7" s="9" t="s">
        <v>472</v>
      </c>
      <c r="B7" s="79"/>
    </row>
    <row r="8" spans="1:2" ht="22.5">
      <c r="A8" s="7" t="s">
        <v>473</v>
      </c>
      <c r="B8" s="79">
        <v>829</v>
      </c>
    </row>
    <row r="9" spans="1:2">
      <c r="A9" s="9" t="s">
        <v>472</v>
      </c>
      <c r="B9" s="79"/>
    </row>
    <row r="10" spans="1:2">
      <c r="A10" s="15" t="s">
        <v>485</v>
      </c>
      <c r="B10" s="176">
        <v>1</v>
      </c>
    </row>
    <row r="11" spans="1:2">
      <c r="A11" s="17" t="s">
        <v>486</v>
      </c>
      <c r="B11" s="176" t="s">
        <v>637</v>
      </c>
    </row>
    <row r="12" spans="1:2">
      <c r="A12" s="7" t="s">
        <v>474</v>
      </c>
      <c r="B12" s="176">
        <v>1</v>
      </c>
    </row>
    <row r="13" spans="1:2">
      <c r="A13" s="9" t="s">
        <v>475</v>
      </c>
      <c r="B13" s="176">
        <v>1</v>
      </c>
    </row>
    <row r="14" spans="1:2">
      <c r="A14" s="7" t="s">
        <v>476</v>
      </c>
      <c r="B14" s="176">
        <v>1</v>
      </c>
    </row>
    <row r="15" spans="1:2" ht="22.5">
      <c r="A15" s="9" t="s">
        <v>477</v>
      </c>
      <c r="B15" s="176">
        <v>1</v>
      </c>
    </row>
    <row r="16" spans="1:2" ht="22.5">
      <c r="A16" s="7" t="s">
        <v>478</v>
      </c>
      <c r="B16" s="176">
        <v>1</v>
      </c>
    </row>
    <row r="17" spans="1:2">
      <c r="A17" s="9" t="s">
        <v>479</v>
      </c>
      <c r="B17" s="179">
        <v>1</v>
      </c>
    </row>
    <row r="18" spans="1:2">
      <c r="A18" s="10" t="s">
        <v>480</v>
      </c>
      <c r="B18" s="177">
        <v>1</v>
      </c>
    </row>
    <row r="19" spans="1:2">
      <c r="A19" s="10" t="s">
        <v>481</v>
      </c>
      <c r="B19" s="177">
        <v>1</v>
      </c>
    </row>
    <row r="20" spans="1:2">
      <c r="A20" s="10" t="s">
        <v>482</v>
      </c>
      <c r="B20" s="177">
        <v>1</v>
      </c>
    </row>
    <row r="21" spans="1:2" ht="22.5">
      <c r="A21" s="7" t="s">
        <v>483</v>
      </c>
      <c r="B21" s="177">
        <v>1</v>
      </c>
    </row>
    <row r="22" spans="1:2">
      <c r="A22" s="7" t="s">
        <v>484</v>
      </c>
      <c r="B22" s="177">
        <v>1</v>
      </c>
    </row>
    <row r="23" spans="1:2" ht="14.25" customHeight="1">
      <c r="A23" s="142" t="s">
        <v>573</v>
      </c>
      <c r="B23" s="177" t="s">
        <v>638</v>
      </c>
    </row>
    <row r="24" spans="1:2" ht="84.75" customHeight="1">
      <c r="A24" s="143" t="s">
        <v>574</v>
      </c>
      <c r="B24" s="177" t="s">
        <v>639</v>
      </c>
    </row>
    <row r="25" spans="1:2" ht="45" customHeight="1">
      <c r="A25" s="143" t="s">
        <v>575</v>
      </c>
      <c r="B25" s="177" t="s">
        <v>640</v>
      </c>
    </row>
  </sheetData>
  <mergeCells count="2">
    <mergeCell ref="A2:B2"/>
    <mergeCell ref="A3:B3"/>
  </mergeCells>
  <pageMargins left="1.1811023622047245" right="0.7086614173228347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106"/>
  <sheetViews>
    <sheetView zoomScaleNormal="100" workbookViewId="0">
      <selection activeCell="A9" sqref="A9:XFD12"/>
    </sheetView>
  </sheetViews>
  <sheetFormatPr defaultRowHeight="15"/>
  <cols>
    <col min="1" max="1" width="16" customWidth="1"/>
    <col min="2" max="3" width="13.140625" customWidth="1"/>
    <col min="4" max="4" width="15" customWidth="1"/>
    <col min="5" max="6" width="12.28515625" customWidth="1"/>
    <col min="7" max="7" width="16.28515625" customWidth="1"/>
    <col min="8" max="8" width="11.42578125" customWidth="1"/>
    <col min="9" max="10" width="13.42578125" customWidth="1"/>
    <col min="11" max="11" width="14" customWidth="1"/>
    <col min="12" max="14" width="12.28515625" customWidth="1"/>
    <col min="15" max="15" width="12.85546875" customWidth="1"/>
    <col min="16" max="17" width="13.140625" customWidth="1"/>
    <col min="18" max="18" width="12.7109375" customWidth="1"/>
  </cols>
  <sheetData>
    <row r="1" spans="1:18" ht="18" customHeight="1">
      <c r="A1" s="20"/>
      <c r="B1" s="121" t="s">
        <v>59</v>
      </c>
      <c r="C1" s="75"/>
      <c r="D1" s="75"/>
      <c r="E1" s="75"/>
      <c r="F1" s="75"/>
      <c r="G1" s="20"/>
      <c r="H1" s="75"/>
      <c r="I1" s="75"/>
      <c r="J1" s="75"/>
      <c r="K1" s="75"/>
      <c r="L1" s="12"/>
      <c r="M1" s="78"/>
      <c r="N1" s="78"/>
      <c r="O1" s="21"/>
      <c r="P1" s="21"/>
      <c r="Q1" s="21"/>
      <c r="R1" s="21"/>
    </row>
    <row r="2" spans="1:18" ht="18" customHeight="1">
      <c r="A2" s="22"/>
      <c r="B2" s="121" t="s">
        <v>60</v>
      </c>
      <c r="C2" s="75"/>
      <c r="D2" s="75"/>
      <c r="E2" s="75"/>
      <c r="F2" s="75"/>
      <c r="G2" s="22"/>
      <c r="H2" s="75"/>
      <c r="I2" s="75"/>
      <c r="J2" s="75"/>
      <c r="K2" s="75"/>
      <c r="L2" s="12"/>
      <c r="M2" s="78"/>
      <c r="N2" s="78"/>
      <c r="O2" s="21"/>
      <c r="P2" s="21"/>
      <c r="Q2" s="21"/>
      <c r="R2" s="21"/>
    </row>
    <row r="3" spans="1:18">
      <c r="A3" s="22"/>
      <c r="B3" s="122" t="s">
        <v>270</v>
      </c>
      <c r="C3" s="73"/>
      <c r="D3" s="73"/>
      <c r="E3" s="73"/>
      <c r="F3" s="73"/>
      <c r="G3" s="22"/>
      <c r="H3" s="73"/>
      <c r="I3" s="73"/>
      <c r="J3" s="73"/>
      <c r="K3" s="23"/>
      <c r="L3" s="23"/>
      <c r="M3" s="23"/>
      <c r="N3" s="23"/>
      <c r="O3" s="21"/>
      <c r="P3" s="21"/>
      <c r="Q3" s="21"/>
      <c r="R3" s="21"/>
    </row>
    <row r="4" spans="1:18" ht="15" customHeight="1">
      <c r="A4" s="24"/>
      <c r="B4" s="122" t="s">
        <v>657</v>
      </c>
      <c r="C4" s="76"/>
      <c r="D4" s="76"/>
      <c r="E4" s="76"/>
      <c r="F4" s="76"/>
      <c r="G4" s="24"/>
      <c r="H4" s="76"/>
      <c r="I4" s="76"/>
      <c r="J4" s="76"/>
      <c r="K4" s="14"/>
      <c r="L4" s="14"/>
      <c r="M4" s="14"/>
      <c r="N4" s="14"/>
      <c r="O4" s="26"/>
      <c r="P4" s="26"/>
      <c r="Q4" s="26"/>
      <c r="R4" s="26"/>
    </row>
    <row r="5" spans="1:18">
      <c r="A5" s="227" t="s">
        <v>61</v>
      </c>
      <c r="B5" s="228" t="s">
        <v>62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30"/>
    </row>
    <row r="6" spans="1:18" ht="146.25">
      <c r="A6" s="227"/>
      <c r="B6" s="28" t="s">
        <v>63</v>
      </c>
      <c r="C6" s="107" t="s">
        <v>493</v>
      </c>
      <c r="D6" s="28" t="s">
        <v>64</v>
      </c>
      <c r="E6" s="28" t="s">
        <v>65</v>
      </c>
      <c r="F6" s="107" t="s">
        <v>494</v>
      </c>
      <c r="G6" s="107" t="s">
        <v>547</v>
      </c>
      <c r="H6" s="28" t="s">
        <v>66</v>
      </c>
      <c r="I6" s="28" t="s">
        <v>67</v>
      </c>
      <c r="J6" s="107" t="s">
        <v>495</v>
      </c>
      <c r="K6" s="107" t="s">
        <v>554</v>
      </c>
      <c r="L6" s="28" t="s">
        <v>69</v>
      </c>
      <c r="M6" s="107" t="s">
        <v>552</v>
      </c>
      <c r="N6" s="107" t="s">
        <v>553</v>
      </c>
      <c r="O6" s="28" t="s">
        <v>70</v>
      </c>
      <c r="P6" s="28" t="s">
        <v>71</v>
      </c>
      <c r="Q6" s="107" t="s">
        <v>555</v>
      </c>
      <c r="R6" s="28" t="s">
        <v>72</v>
      </c>
    </row>
    <row r="7" spans="1:18" ht="52.5">
      <c r="A7" s="180" t="s">
        <v>651</v>
      </c>
      <c r="B7" s="181">
        <v>13676.5</v>
      </c>
      <c r="C7" s="181">
        <v>13676.5</v>
      </c>
      <c r="D7" s="181">
        <v>39661.85</v>
      </c>
      <c r="E7" s="31">
        <v>1989</v>
      </c>
      <c r="F7" s="188">
        <v>53.9</v>
      </c>
      <c r="G7" s="191">
        <v>1</v>
      </c>
      <c r="H7" s="31">
        <v>1</v>
      </c>
      <c r="I7" s="31">
        <v>2</v>
      </c>
      <c r="J7" s="31">
        <v>2019</v>
      </c>
      <c r="K7" s="31">
        <v>1</v>
      </c>
      <c r="L7" s="31">
        <v>1</v>
      </c>
      <c r="M7" s="31">
        <v>1</v>
      </c>
      <c r="N7" s="31">
        <v>1</v>
      </c>
      <c r="O7" s="189" t="s">
        <v>652</v>
      </c>
      <c r="P7" s="189" t="s">
        <v>653</v>
      </c>
      <c r="Q7" s="182" t="s">
        <v>648</v>
      </c>
      <c r="R7" s="31">
        <v>1</v>
      </c>
    </row>
    <row r="8" spans="1:18" ht="52.5">
      <c r="A8" s="180" t="s">
        <v>592</v>
      </c>
      <c r="B8" s="181">
        <v>175.2</v>
      </c>
      <c r="C8" s="181">
        <v>0</v>
      </c>
      <c r="D8" s="181">
        <v>473.04</v>
      </c>
      <c r="E8" s="31">
        <v>1979</v>
      </c>
      <c r="F8" s="31">
        <v>100</v>
      </c>
      <c r="G8" s="191">
        <v>1</v>
      </c>
      <c r="H8" s="31">
        <v>1</v>
      </c>
      <c r="I8" s="31">
        <v>2</v>
      </c>
      <c r="J8" s="31" t="s">
        <v>647</v>
      </c>
      <c r="K8" s="31">
        <v>2</v>
      </c>
      <c r="L8" s="31">
        <v>2</v>
      </c>
      <c r="M8" s="31">
        <v>2</v>
      </c>
      <c r="N8" s="31">
        <v>2</v>
      </c>
      <c r="O8" s="189" t="s">
        <v>652</v>
      </c>
      <c r="P8" s="189" t="s">
        <v>647</v>
      </c>
      <c r="Q8" s="182" t="s">
        <v>647</v>
      </c>
      <c r="R8" s="31">
        <v>2</v>
      </c>
    </row>
    <row r="9" spans="1:18" s="197" customFormat="1" ht="52.5" hidden="1">
      <c r="A9" s="217" t="s">
        <v>654</v>
      </c>
      <c r="B9" s="196">
        <v>79.2</v>
      </c>
      <c r="C9" s="196">
        <v>0</v>
      </c>
      <c r="D9" s="196">
        <v>0</v>
      </c>
      <c r="E9" s="218">
        <v>1992</v>
      </c>
      <c r="F9" s="219">
        <v>3.6</v>
      </c>
      <c r="G9" s="220">
        <v>2</v>
      </c>
      <c r="H9" s="218">
        <v>1</v>
      </c>
      <c r="I9" s="218">
        <v>2</v>
      </c>
      <c r="J9" s="218" t="s">
        <v>647</v>
      </c>
      <c r="K9" s="218">
        <v>1</v>
      </c>
      <c r="L9" s="218">
        <v>1</v>
      </c>
      <c r="M9" s="218">
        <v>1</v>
      </c>
      <c r="N9" s="218">
        <v>1</v>
      </c>
      <c r="O9" s="221" t="s">
        <v>652</v>
      </c>
      <c r="P9" s="221" t="s">
        <v>653</v>
      </c>
      <c r="Q9" s="195" t="s">
        <v>647</v>
      </c>
      <c r="R9" s="218">
        <v>1</v>
      </c>
    </row>
    <row r="10" spans="1:18" s="197" customFormat="1" ht="52.5" hidden="1">
      <c r="A10" s="217" t="s">
        <v>655</v>
      </c>
      <c r="B10" s="196">
        <v>64.599999999999994</v>
      </c>
      <c r="C10" s="196">
        <v>0</v>
      </c>
      <c r="D10" s="196">
        <v>0</v>
      </c>
      <c r="E10" s="218">
        <v>1992</v>
      </c>
      <c r="F10" s="219">
        <v>3.6</v>
      </c>
      <c r="G10" s="220">
        <v>2</v>
      </c>
      <c r="H10" s="218">
        <v>1</v>
      </c>
      <c r="I10" s="218">
        <v>2</v>
      </c>
      <c r="J10" s="218" t="s">
        <v>647</v>
      </c>
      <c r="K10" s="218">
        <v>1</v>
      </c>
      <c r="L10" s="218">
        <v>1</v>
      </c>
      <c r="M10" s="218">
        <v>1</v>
      </c>
      <c r="N10" s="218">
        <v>1</v>
      </c>
      <c r="O10" s="221" t="s">
        <v>652</v>
      </c>
      <c r="P10" s="221" t="s">
        <v>653</v>
      </c>
      <c r="Q10" s="195" t="s">
        <v>647</v>
      </c>
      <c r="R10" s="218">
        <v>1</v>
      </c>
    </row>
    <row r="11" spans="1:18" s="197" customFormat="1" ht="52.5" hidden="1">
      <c r="A11" s="217" t="s">
        <v>656</v>
      </c>
      <c r="B11" s="196">
        <v>80</v>
      </c>
      <c r="C11" s="196">
        <v>0</v>
      </c>
      <c r="D11" s="196">
        <v>0</v>
      </c>
      <c r="E11" s="218">
        <v>1977</v>
      </c>
      <c r="F11" s="219">
        <v>38</v>
      </c>
      <c r="G11" s="220">
        <v>2</v>
      </c>
      <c r="H11" s="218">
        <v>1</v>
      </c>
      <c r="I11" s="218">
        <v>2</v>
      </c>
      <c r="J11" s="218" t="s">
        <v>647</v>
      </c>
      <c r="K11" s="218">
        <v>1</v>
      </c>
      <c r="L11" s="218">
        <v>1</v>
      </c>
      <c r="M11" s="218">
        <v>1</v>
      </c>
      <c r="N11" s="218">
        <v>1</v>
      </c>
      <c r="O11" s="221" t="s">
        <v>652</v>
      </c>
      <c r="P11" s="221" t="s">
        <v>653</v>
      </c>
      <c r="Q11" s="195" t="s">
        <v>647</v>
      </c>
      <c r="R11" s="218">
        <v>1</v>
      </c>
    </row>
    <row r="12" spans="1:18" hidden="1">
      <c r="A12" s="29"/>
      <c r="B12" s="30"/>
      <c r="C12" s="30"/>
      <c r="D12" s="30"/>
      <c r="E12" s="31"/>
      <c r="F12" s="31"/>
      <c r="G12" s="29"/>
      <c r="H12" s="31"/>
      <c r="I12" s="31"/>
      <c r="J12" s="31"/>
      <c r="K12" s="31"/>
      <c r="L12" s="31"/>
      <c r="M12" s="31"/>
      <c r="N12" s="31"/>
      <c r="O12" s="32"/>
      <c r="P12" s="32"/>
      <c r="Q12" s="32"/>
      <c r="R12" s="31"/>
    </row>
    <row r="13" spans="1:18">
      <c r="A13" s="29"/>
      <c r="B13" s="30"/>
      <c r="C13" s="30"/>
      <c r="D13" s="30"/>
      <c r="E13" s="31"/>
      <c r="F13" s="31"/>
      <c r="G13" s="29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</row>
    <row r="14" spans="1:18">
      <c r="A14" s="29"/>
      <c r="B14" s="30"/>
      <c r="C14" s="30"/>
      <c r="D14" s="30"/>
      <c r="E14" s="31"/>
      <c r="F14" s="31"/>
      <c r="G14" s="29"/>
      <c r="H14" s="31"/>
      <c r="I14" s="31"/>
      <c r="J14" s="31"/>
      <c r="K14" s="31"/>
      <c r="L14" s="31"/>
      <c r="M14" s="31"/>
      <c r="N14" s="31"/>
      <c r="O14" s="32"/>
      <c r="P14" s="32"/>
      <c r="Q14" s="32"/>
      <c r="R14" s="31"/>
    </row>
    <row r="15" spans="1:18">
      <c r="A15" s="29"/>
      <c r="B15" s="30"/>
      <c r="C15" s="30"/>
      <c r="D15" s="30"/>
      <c r="E15" s="31"/>
      <c r="F15" s="31"/>
      <c r="G15" s="29"/>
      <c r="H15" s="31"/>
      <c r="I15" s="31"/>
      <c r="J15" s="31"/>
      <c r="K15" s="31"/>
      <c r="L15" s="31"/>
      <c r="M15" s="31"/>
      <c r="N15" s="31"/>
      <c r="O15" s="32"/>
      <c r="P15" s="32"/>
      <c r="Q15" s="32"/>
      <c r="R15" s="31"/>
    </row>
    <row r="16" spans="1:18">
      <c r="A16" s="29"/>
      <c r="B16" s="30"/>
      <c r="C16" s="30"/>
      <c r="D16" s="30"/>
      <c r="E16" s="31"/>
      <c r="F16" s="31"/>
      <c r="G16" s="29"/>
      <c r="H16" s="31"/>
      <c r="I16" s="31"/>
      <c r="J16" s="31"/>
      <c r="K16" s="31"/>
      <c r="L16" s="31"/>
      <c r="M16" s="31"/>
      <c r="N16" s="31"/>
      <c r="O16" s="32"/>
      <c r="P16" s="32"/>
      <c r="Q16" s="32"/>
      <c r="R16" s="31"/>
    </row>
    <row r="17" spans="1:18">
      <c r="A17" s="29"/>
      <c r="B17" s="30"/>
      <c r="C17" s="30"/>
      <c r="D17" s="30"/>
      <c r="E17" s="31"/>
      <c r="F17" s="31"/>
      <c r="G17" s="29"/>
      <c r="H17" s="31"/>
      <c r="I17" s="31"/>
      <c r="J17" s="31"/>
      <c r="K17" s="31"/>
      <c r="L17" s="31"/>
      <c r="M17" s="31"/>
      <c r="N17" s="31"/>
      <c r="O17" s="32"/>
      <c r="P17" s="32"/>
      <c r="Q17" s="32"/>
      <c r="R17" s="31"/>
    </row>
    <row r="18" spans="1:18">
      <c r="A18" s="29"/>
      <c r="B18" s="30"/>
      <c r="C18" s="30"/>
      <c r="D18" s="30"/>
      <c r="E18" s="31"/>
      <c r="F18" s="31"/>
      <c r="G18" s="29"/>
      <c r="H18" s="31"/>
      <c r="I18" s="31"/>
      <c r="J18" s="31"/>
      <c r="K18" s="31"/>
      <c r="L18" s="31"/>
      <c r="M18" s="31"/>
      <c r="N18" s="31"/>
      <c r="O18" s="32"/>
      <c r="P18" s="32"/>
      <c r="Q18" s="32"/>
      <c r="R18" s="31"/>
    </row>
    <row r="19" spans="1:18">
      <c r="A19" s="29"/>
      <c r="B19" s="30"/>
      <c r="C19" s="30"/>
      <c r="D19" s="30"/>
      <c r="E19" s="31"/>
      <c r="F19" s="31"/>
      <c r="G19" s="29"/>
      <c r="H19" s="31"/>
      <c r="I19" s="31"/>
      <c r="J19" s="31"/>
      <c r="K19" s="31"/>
      <c r="L19" s="31"/>
      <c r="M19" s="31"/>
      <c r="N19" s="31"/>
      <c r="O19" s="32"/>
      <c r="P19" s="32"/>
      <c r="Q19" s="32"/>
      <c r="R19" s="31"/>
    </row>
    <row r="20" spans="1:18">
      <c r="A20" s="29"/>
      <c r="B20" s="30"/>
      <c r="C20" s="30"/>
      <c r="D20" s="30"/>
      <c r="E20" s="31"/>
      <c r="F20" s="31"/>
      <c r="G20" s="29"/>
      <c r="H20" s="31"/>
      <c r="I20" s="31"/>
      <c r="J20" s="31"/>
      <c r="K20" s="31"/>
      <c r="L20" s="31"/>
      <c r="M20" s="31"/>
      <c r="N20" s="31"/>
      <c r="O20" s="32"/>
      <c r="P20" s="32"/>
      <c r="Q20" s="32"/>
      <c r="R20" s="31"/>
    </row>
    <row r="21" spans="1:18">
      <c r="A21" s="29"/>
      <c r="B21" s="30"/>
      <c r="C21" s="30"/>
      <c r="D21" s="30"/>
      <c r="E21" s="31"/>
      <c r="F21" s="31"/>
      <c r="G21" s="29"/>
      <c r="H21" s="31"/>
      <c r="I21" s="31"/>
      <c r="J21" s="31"/>
      <c r="K21" s="31"/>
      <c r="L21" s="31"/>
      <c r="M21" s="31"/>
      <c r="N21" s="31"/>
      <c r="O21" s="32"/>
      <c r="P21" s="32"/>
      <c r="Q21" s="32"/>
      <c r="R21" s="31"/>
    </row>
    <row r="22" spans="1:18">
      <c r="A22" s="29"/>
      <c r="B22" s="30"/>
      <c r="C22" s="30"/>
      <c r="D22" s="30"/>
      <c r="E22" s="31"/>
      <c r="F22" s="31"/>
      <c r="G22" s="29"/>
      <c r="H22" s="31"/>
      <c r="I22" s="31"/>
      <c r="J22" s="31"/>
      <c r="K22" s="31"/>
      <c r="L22" s="31"/>
      <c r="M22" s="31"/>
      <c r="N22" s="31"/>
      <c r="O22" s="32"/>
      <c r="P22" s="32"/>
      <c r="Q22" s="32"/>
      <c r="R22" s="31"/>
    </row>
    <row r="23" spans="1:18">
      <c r="A23" s="29"/>
      <c r="B23" s="30"/>
      <c r="C23" s="30"/>
      <c r="D23" s="30"/>
      <c r="E23" s="31"/>
      <c r="F23" s="31"/>
      <c r="G23" s="29"/>
      <c r="H23" s="31"/>
      <c r="I23" s="31"/>
      <c r="J23" s="31"/>
      <c r="K23" s="31"/>
      <c r="L23" s="31"/>
      <c r="M23" s="31"/>
      <c r="N23" s="31"/>
      <c r="O23" s="32"/>
      <c r="P23" s="32"/>
      <c r="Q23" s="32"/>
      <c r="R23" s="31"/>
    </row>
    <row r="24" spans="1:18">
      <c r="A24" s="29"/>
      <c r="B24" s="30"/>
      <c r="C24" s="30"/>
      <c r="D24" s="30"/>
      <c r="E24" s="31"/>
      <c r="F24" s="31"/>
      <c r="G24" s="29"/>
      <c r="H24" s="31"/>
      <c r="I24" s="31"/>
      <c r="J24" s="31"/>
      <c r="K24" s="31"/>
      <c r="L24" s="31"/>
      <c r="M24" s="31"/>
      <c r="N24" s="31"/>
      <c r="O24" s="32"/>
      <c r="P24" s="32"/>
      <c r="Q24" s="32"/>
      <c r="R24" s="31"/>
    </row>
    <row r="25" spans="1:18">
      <c r="A25" s="29"/>
      <c r="B25" s="30"/>
      <c r="C25" s="30"/>
      <c r="D25" s="30"/>
      <c r="E25" s="31"/>
      <c r="F25" s="31"/>
      <c r="G25" s="29"/>
      <c r="H25" s="31"/>
      <c r="I25" s="31"/>
      <c r="J25" s="31"/>
      <c r="K25" s="31"/>
      <c r="L25" s="31"/>
      <c r="M25" s="31"/>
      <c r="N25" s="31"/>
      <c r="O25" s="32"/>
      <c r="P25" s="32"/>
      <c r="Q25" s="32"/>
      <c r="R25" s="31"/>
    </row>
    <row r="26" spans="1:18">
      <c r="A26" s="29"/>
      <c r="B26" s="30"/>
      <c r="C26" s="30"/>
      <c r="D26" s="30"/>
      <c r="E26" s="31"/>
      <c r="F26" s="31"/>
      <c r="G26" s="29"/>
      <c r="H26" s="31"/>
      <c r="I26" s="31"/>
      <c r="J26" s="31"/>
      <c r="K26" s="31"/>
      <c r="L26" s="31"/>
      <c r="M26" s="31"/>
      <c r="N26" s="31"/>
      <c r="O26" s="32"/>
      <c r="P26" s="32"/>
      <c r="Q26" s="32"/>
      <c r="R26" s="31"/>
    </row>
    <row r="27" spans="1:18">
      <c r="A27" s="29"/>
      <c r="B27" s="30"/>
      <c r="C27" s="30"/>
      <c r="D27" s="30"/>
      <c r="E27" s="31"/>
      <c r="F27" s="31"/>
      <c r="G27" s="29"/>
      <c r="H27" s="31"/>
      <c r="I27" s="31"/>
      <c r="J27" s="31"/>
      <c r="K27" s="31"/>
      <c r="L27" s="31"/>
      <c r="M27" s="31"/>
      <c r="N27" s="31"/>
      <c r="O27" s="32"/>
      <c r="P27" s="32"/>
      <c r="Q27" s="32"/>
      <c r="R27" s="31"/>
    </row>
    <row r="28" spans="1:18">
      <c r="A28" s="29"/>
      <c r="B28" s="30"/>
      <c r="C28" s="30"/>
      <c r="D28" s="30"/>
      <c r="E28" s="31"/>
      <c r="F28" s="31"/>
      <c r="G28" s="29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1"/>
    </row>
    <row r="29" spans="1:18">
      <c r="A29" s="29"/>
      <c r="B29" s="30"/>
      <c r="C29" s="30"/>
      <c r="D29" s="30"/>
      <c r="E29" s="31"/>
      <c r="F29" s="31"/>
      <c r="G29" s="29"/>
      <c r="H29" s="31"/>
      <c r="I29" s="31"/>
      <c r="J29" s="31"/>
      <c r="K29" s="31"/>
      <c r="L29" s="31"/>
      <c r="M29" s="31"/>
      <c r="N29" s="31"/>
      <c r="O29" s="32"/>
      <c r="P29" s="32"/>
      <c r="Q29" s="32"/>
      <c r="R29" s="31"/>
    </row>
    <row r="30" spans="1:18">
      <c r="A30" s="29"/>
      <c r="B30" s="30"/>
      <c r="C30" s="30"/>
      <c r="D30" s="30"/>
      <c r="E30" s="31"/>
      <c r="F30" s="31"/>
      <c r="G30" s="29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31"/>
    </row>
    <row r="31" spans="1:18">
      <c r="A31" s="29"/>
      <c r="B31" s="30"/>
      <c r="C31" s="30"/>
      <c r="D31" s="30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2"/>
      <c r="P31" s="32"/>
      <c r="Q31" s="32"/>
      <c r="R31" s="31"/>
    </row>
    <row r="32" spans="1:18">
      <c r="A32" s="29"/>
      <c r="B32" s="30"/>
      <c r="C32" s="30"/>
      <c r="D32" s="30"/>
      <c r="E32" s="31"/>
      <c r="F32" s="31"/>
      <c r="G32" s="29"/>
      <c r="H32" s="31"/>
      <c r="I32" s="31"/>
      <c r="J32" s="31"/>
      <c r="K32" s="31"/>
      <c r="L32" s="31"/>
      <c r="M32" s="31"/>
      <c r="N32" s="31"/>
      <c r="O32" s="32"/>
      <c r="P32" s="32"/>
      <c r="Q32" s="32"/>
      <c r="R32" s="31"/>
    </row>
    <row r="33" spans="1:18">
      <c r="A33" s="29"/>
      <c r="B33" s="30"/>
      <c r="C33" s="30"/>
      <c r="D33" s="30"/>
      <c r="E33" s="31"/>
      <c r="F33" s="31"/>
      <c r="G33" s="29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</row>
    <row r="34" spans="1:18">
      <c r="A34" s="29"/>
      <c r="B34" s="30"/>
      <c r="C34" s="30"/>
      <c r="D34" s="30"/>
      <c r="E34" s="31"/>
      <c r="F34" s="31"/>
      <c r="G34" s="29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31"/>
    </row>
    <row r="35" spans="1:18">
      <c r="A35" s="29"/>
      <c r="B35" s="30"/>
      <c r="C35" s="30"/>
      <c r="D35" s="30"/>
      <c r="E35" s="31"/>
      <c r="F35" s="31"/>
      <c r="G35" s="29"/>
      <c r="H35" s="31"/>
      <c r="I35" s="31"/>
      <c r="J35" s="31"/>
      <c r="K35" s="31"/>
      <c r="L35" s="31"/>
      <c r="M35" s="31"/>
      <c r="N35" s="31"/>
      <c r="O35" s="32"/>
      <c r="P35" s="32"/>
      <c r="Q35" s="32"/>
      <c r="R35" s="31"/>
    </row>
    <row r="36" spans="1:18">
      <c r="A36" s="29"/>
      <c r="B36" s="30"/>
      <c r="C36" s="30"/>
      <c r="D36" s="30"/>
      <c r="E36" s="31"/>
      <c r="F36" s="31"/>
      <c r="G36" s="29"/>
      <c r="H36" s="31"/>
      <c r="I36" s="31"/>
      <c r="J36" s="31"/>
      <c r="K36" s="31"/>
      <c r="L36" s="31"/>
      <c r="M36" s="31"/>
      <c r="N36" s="31"/>
      <c r="O36" s="32"/>
      <c r="P36" s="32"/>
      <c r="Q36" s="32"/>
      <c r="R36" s="31"/>
    </row>
    <row r="37" spans="1:18">
      <c r="A37" s="29"/>
      <c r="B37" s="30"/>
      <c r="C37" s="30"/>
      <c r="D37" s="30"/>
      <c r="E37" s="31"/>
      <c r="F37" s="31"/>
      <c r="G37" s="29"/>
      <c r="H37" s="31"/>
      <c r="I37" s="31"/>
      <c r="J37" s="31"/>
      <c r="K37" s="31"/>
      <c r="L37" s="31"/>
      <c r="M37" s="31"/>
      <c r="N37" s="31"/>
      <c r="O37" s="32"/>
      <c r="P37" s="32"/>
      <c r="Q37" s="32"/>
      <c r="R37" s="31"/>
    </row>
    <row r="38" spans="1:18">
      <c r="A38" s="29"/>
      <c r="B38" s="30"/>
      <c r="C38" s="30"/>
      <c r="D38" s="30"/>
      <c r="E38" s="31"/>
      <c r="F38" s="31"/>
      <c r="G38" s="29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31"/>
    </row>
    <row r="39" spans="1:18">
      <c r="A39" s="29"/>
      <c r="B39" s="30"/>
      <c r="C39" s="30"/>
      <c r="D39" s="30"/>
      <c r="E39" s="31"/>
      <c r="F39" s="31"/>
      <c r="G39" s="29"/>
      <c r="H39" s="31"/>
      <c r="I39" s="31"/>
      <c r="J39" s="31"/>
      <c r="K39" s="31"/>
      <c r="L39" s="31"/>
      <c r="M39" s="31"/>
      <c r="N39" s="31"/>
      <c r="O39" s="32"/>
      <c r="P39" s="32"/>
      <c r="Q39" s="32"/>
      <c r="R39" s="31"/>
    </row>
    <row r="40" spans="1:18">
      <c r="A40" s="29"/>
      <c r="B40" s="30"/>
      <c r="C40" s="30"/>
      <c r="D40" s="30"/>
      <c r="E40" s="31"/>
      <c r="F40" s="31"/>
      <c r="G40" s="29"/>
      <c r="H40" s="31"/>
      <c r="I40" s="31"/>
      <c r="J40" s="31"/>
      <c r="K40" s="31"/>
      <c r="L40" s="31"/>
      <c r="M40" s="31"/>
      <c r="N40" s="31"/>
      <c r="O40" s="32"/>
      <c r="P40" s="32"/>
      <c r="Q40" s="32"/>
      <c r="R40" s="31"/>
    </row>
    <row r="41" spans="1:18">
      <c r="A41" s="29"/>
      <c r="B41" s="30"/>
      <c r="C41" s="30"/>
      <c r="D41" s="30"/>
      <c r="E41" s="31"/>
      <c r="F41" s="31"/>
      <c r="G41" s="29"/>
      <c r="H41" s="31"/>
      <c r="I41" s="31"/>
      <c r="J41" s="31"/>
      <c r="K41" s="31"/>
      <c r="L41" s="31"/>
      <c r="M41" s="31"/>
      <c r="N41" s="31"/>
      <c r="O41" s="32"/>
      <c r="P41" s="32"/>
      <c r="Q41" s="32"/>
      <c r="R41" s="31"/>
    </row>
    <row r="42" spans="1:18">
      <c r="A42" s="29"/>
      <c r="B42" s="30"/>
      <c r="C42" s="30"/>
      <c r="D42" s="30"/>
      <c r="E42" s="31"/>
      <c r="F42" s="31"/>
      <c r="G42" s="29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31"/>
    </row>
    <row r="43" spans="1:18">
      <c r="A43" s="29"/>
      <c r="B43" s="30"/>
      <c r="C43" s="30"/>
      <c r="D43" s="30"/>
      <c r="E43" s="31"/>
      <c r="F43" s="31"/>
      <c r="G43" s="29"/>
      <c r="H43" s="31"/>
      <c r="I43" s="31"/>
      <c r="J43" s="31"/>
      <c r="K43" s="31"/>
      <c r="L43" s="31"/>
      <c r="M43" s="31"/>
      <c r="N43" s="31"/>
      <c r="O43" s="32"/>
      <c r="P43" s="32"/>
      <c r="Q43" s="32"/>
      <c r="R43" s="31"/>
    </row>
    <row r="44" spans="1:18">
      <c r="A44" s="29"/>
      <c r="B44" s="30"/>
      <c r="C44" s="30"/>
      <c r="D44" s="30"/>
      <c r="E44" s="31"/>
      <c r="F44" s="31"/>
      <c r="G44" s="29"/>
      <c r="H44" s="31"/>
      <c r="I44" s="31"/>
      <c r="J44" s="31"/>
      <c r="K44" s="31"/>
      <c r="L44" s="31"/>
      <c r="M44" s="31"/>
      <c r="N44" s="31"/>
      <c r="O44" s="32"/>
      <c r="P44" s="32"/>
      <c r="Q44" s="32"/>
      <c r="R44" s="31"/>
    </row>
    <row r="45" spans="1:18">
      <c r="A45" s="29"/>
      <c r="B45" s="30"/>
      <c r="C45" s="30"/>
      <c r="D45" s="30"/>
      <c r="E45" s="31"/>
      <c r="F45" s="31"/>
      <c r="G45" s="29"/>
      <c r="H45" s="31"/>
      <c r="I45" s="31"/>
      <c r="J45" s="31"/>
      <c r="K45" s="31"/>
      <c r="L45" s="31"/>
      <c r="M45" s="31"/>
      <c r="N45" s="31"/>
      <c r="O45" s="32"/>
      <c r="P45" s="32"/>
      <c r="Q45" s="32"/>
      <c r="R45" s="31"/>
    </row>
    <row r="46" spans="1:18">
      <c r="A46" s="29"/>
      <c r="B46" s="30"/>
      <c r="C46" s="30"/>
      <c r="D46" s="30"/>
      <c r="E46" s="31"/>
      <c r="F46" s="31"/>
      <c r="G46" s="29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31"/>
    </row>
    <row r="47" spans="1:18">
      <c r="A47" s="29"/>
      <c r="B47" s="30"/>
      <c r="C47" s="30"/>
      <c r="D47" s="30"/>
      <c r="E47" s="31"/>
      <c r="F47" s="31"/>
      <c r="G47" s="29"/>
      <c r="H47" s="31"/>
      <c r="I47" s="31"/>
      <c r="J47" s="31"/>
      <c r="K47" s="31"/>
      <c r="L47" s="31"/>
      <c r="M47" s="31"/>
      <c r="N47" s="31"/>
      <c r="O47" s="32"/>
      <c r="P47" s="32"/>
      <c r="Q47" s="32"/>
      <c r="R47" s="31"/>
    </row>
    <row r="48" spans="1:18">
      <c r="A48" s="29"/>
      <c r="B48" s="30"/>
      <c r="C48" s="30"/>
      <c r="D48" s="30"/>
      <c r="E48" s="31"/>
      <c r="F48" s="31"/>
      <c r="G48" s="29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31"/>
    </row>
    <row r="49" spans="1:18">
      <c r="A49" s="29"/>
      <c r="B49" s="30"/>
      <c r="C49" s="30"/>
      <c r="D49" s="30"/>
      <c r="E49" s="31"/>
      <c r="F49" s="31"/>
      <c r="G49" s="29"/>
      <c r="H49" s="31"/>
      <c r="I49" s="31"/>
      <c r="J49" s="31"/>
      <c r="K49" s="31"/>
      <c r="L49" s="31"/>
      <c r="M49" s="31"/>
      <c r="N49" s="31"/>
      <c r="O49" s="32"/>
      <c r="P49" s="32"/>
      <c r="Q49" s="32"/>
      <c r="R49" s="31"/>
    </row>
    <row r="50" spans="1:18">
      <c r="A50" s="29"/>
      <c r="B50" s="30"/>
      <c r="C50" s="30"/>
      <c r="D50" s="30"/>
      <c r="E50" s="31"/>
      <c r="F50" s="31"/>
      <c r="G50" s="29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31"/>
    </row>
    <row r="51" spans="1:18">
      <c r="A51" s="29"/>
      <c r="B51" s="30"/>
      <c r="C51" s="30"/>
      <c r="D51" s="30"/>
      <c r="E51" s="31"/>
      <c r="F51" s="31"/>
      <c r="G51" s="29"/>
      <c r="H51" s="31"/>
      <c r="I51" s="31"/>
      <c r="J51" s="31"/>
      <c r="K51" s="31"/>
      <c r="L51" s="31"/>
      <c r="M51" s="31"/>
      <c r="N51" s="31"/>
      <c r="O51" s="32"/>
      <c r="P51" s="32"/>
      <c r="Q51" s="32"/>
      <c r="R51" s="31"/>
    </row>
    <row r="52" spans="1:18">
      <c r="A52" s="29"/>
      <c r="B52" s="30"/>
      <c r="C52" s="30"/>
      <c r="D52" s="30"/>
      <c r="E52" s="31"/>
      <c r="F52" s="31"/>
      <c r="G52" s="29"/>
      <c r="H52" s="31"/>
      <c r="I52" s="31"/>
      <c r="J52" s="31"/>
      <c r="K52" s="31"/>
      <c r="L52" s="31"/>
      <c r="M52" s="31"/>
      <c r="N52" s="31"/>
      <c r="O52" s="32"/>
      <c r="P52" s="32"/>
      <c r="Q52" s="32"/>
      <c r="R52" s="31"/>
    </row>
    <row r="53" spans="1:18">
      <c r="A53" s="29"/>
      <c r="B53" s="30"/>
      <c r="C53" s="30"/>
      <c r="D53" s="30"/>
      <c r="E53" s="31"/>
      <c r="F53" s="31"/>
      <c r="G53" s="29"/>
      <c r="H53" s="31"/>
      <c r="I53" s="31"/>
      <c r="J53" s="31"/>
      <c r="K53" s="31"/>
      <c r="L53" s="31"/>
      <c r="M53" s="31"/>
      <c r="N53" s="31"/>
      <c r="O53" s="32"/>
      <c r="P53" s="32"/>
      <c r="Q53" s="32"/>
      <c r="R53" s="31"/>
    </row>
    <row r="54" spans="1:18">
      <c r="A54" s="29"/>
      <c r="B54" s="30"/>
      <c r="C54" s="30"/>
      <c r="D54" s="30"/>
      <c r="E54" s="31"/>
      <c r="F54" s="31"/>
      <c r="G54" s="29"/>
      <c r="H54" s="31"/>
      <c r="I54" s="31"/>
      <c r="J54" s="31"/>
      <c r="K54" s="31"/>
      <c r="L54" s="31"/>
      <c r="M54" s="31"/>
      <c r="N54" s="31"/>
      <c r="O54" s="32"/>
      <c r="P54" s="32"/>
      <c r="Q54" s="32"/>
      <c r="R54" s="31"/>
    </row>
    <row r="55" spans="1:18">
      <c r="A55" s="29"/>
      <c r="B55" s="30"/>
      <c r="C55" s="30"/>
      <c r="D55" s="30"/>
      <c r="E55" s="31"/>
      <c r="F55" s="31"/>
      <c r="G55" s="29"/>
      <c r="H55" s="31"/>
      <c r="I55" s="31"/>
      <c r="J55" s="31"/>
      <c r="K55" s="31"/>
      <c r="L55" s="31"/>
      <c r="M55" s="31"/>
      <c r="N55" s="31"/>
      <c r="O55" s="32"/>
      <c r="P55" s="32"/>
      <c r="Q55" s="32"/>
      <c r="R55" s="31"/>
    </row>
    <row r="56" spans="1:18">
      <c r="A56" s="29"/>
      <c r="B56" s="30"/>
      <c r="C56" s="30"/>
      <c r="D56" s="30"/>
      <c r="E56" s="31"/>
      <c r="F56" s="31"/>
      <c r="G56" s="29"/>
      <c r="H56" s="31"/>
      <c r="I56" s="31"/>
      <c r="J56" s="31"/>
      <c r="K56" s="31"/>
      <c r="L56" s="31"/>
      <c r="M56" s="31"/>
      <c r="N56" s="31"/>
      <c r="O56" s="32"/>
      <c r="P56" s="32"/>
      <c r="Q56" s="32"/>
      <c r="R56" s="31"/>
    </row>
    <row r="57" spans="1:18">
      <c r="A57" s="29"/>
      <c r="B57" s="30"/>
      <c r="C57" s="30"/>
      <c r="D57" s="30"/>
      <c r="E57" s="31"/>
      <c r="F57" s="31"/>
      <c r="G57" s="29"/>
      <c r="H57" s="31"/>
      <c r="I57" s="31"/>
      <c r="J57" s="31"/>
      <c r="K57" s="31"/>
      <c r="L57" s="31"/>
      <c r="M57" s="31"/>
      <c r="N57" s="31"/>
      <c r="O57" s="32"/>
      <c r="P57" s="32"/>
      <c r="Q57" s="32"/>
      <c r="R57" s="31"/>
    </row>
    <row r="58" spans="1:18">
      <c r="A58" s="29"/>
      <c r="B58" s="30"/>
      <c r="C58" s="30"/>
      <c r="D58" s="30"/>
      <c r="E58" s="31"/>
      <c r="F58" s="31"/>
      <c r="G58" s="29"/>
      <c r="H58" s="31"/>
      <c r="I58" s="31"/>
      <c r="J58" s="31"/>
      <c r="K58" s="31"/>
      <c r="L58" s="31"/>
      <c r="M58" s="31"/>
      <c r="N58" s="31"/>
      <c r="O58" s="32"/>
      <c r="P58" s="32"/>
      <c r="Q58" s="32"/>
      <c r="R58" s="31"/>
    </row>
    <row r="59" spans="1:18">
      <c r="A59" s="29"/>
      <c r="B59" s="30"/>
      <c r="C59" s="30"/>
      <c r="D59" s="30"/>
      <c r="E59" s="31"/>
      <c r="F59" s="31"/>
      <c r="G59" s="29"/>
      <c r="H59" s="31"/>
      <c r="I59" s="31"/>
      <c r="J59" s="31"/>
      <c r="K59" s="31"/>
      <c r="L59" s="31"/>
      <c r="M59" s="31"/>
      <c r="N59" s="31"/>
      <c r="O59" s="32"/>
      <c r="P59" s="32"/>
      <c r="Q59" s="32"/>
      <c r="R59" s="31"/>
    </row>
    <row r="60" spans="1:18">
      <c r="A60" s="29"/>
      <c r="B60" s="30"/>
      <c r="C60" s="30"/>
      <c r="D60" s="30"/>
      <c r="E60" s="31"/>
      <c r="F60" s="31"/>
      <c r="G60" s="29"/>
      <c r="H60" s="31"/>
      <c r="I60" s="31"/>
      <c r="J60" s="31"/>
      <c r="K60" s="31"/>
      <c r="L60" s="31"/>
      <c r="M60" s="31"/>
      <c r="N60" s="31"/>
      <c r="O60" s="32"/>
      <c r="P60" s="32"/>
      <c r="Q60" s="32"/>
      <c r="R60" s="31"/>
    </row>
    <row r="61" spans="1:18">
      <c r="A61" s="29"/>
      <c r="B61" s="30"/>
      <c r="C61" s="30"/>
      <c r="D61" s="30"/>
      <c r="E61" s="31"/>
      <c r="F61" s="31"/>
      <c r="G61" s="29"/>
      <c r="H61" s="31"/>
      <c r="I61" s="31"/>
      <c r="J61" s="31"/>
      <c r="K61" s="31"/>
      <c r="L61" s="31"/>
      <c r="M61" s="31"/>
      <c r="N61" s="31"/>
      <c r="O61" s="32"/>
      <c r="P61" s="32"/>
      <c r="Q61" s="32"/>
      <c r="R61" s="31"/>
    </row>
    <row r="62" spans="1:18">
      <c r="A62" s="29"/>
      <c r="B62" s="30"/>
      <c r="C62" s="30"/>
      <c r="D62" s="30"/>
      <c r="E62" s="31"/>
      <c r="F62" s="31"/>
      <c r="G62" s="29"/>
      <c r="H62" s="31"/>
      <c r="I62" s="31"/>
      <c r="J62" s="31"/>
      <c r="K62" s="31"/>
      <c r="L62" s="31"/>
      <c r="M62" s="31"/>
      <c r="N62" s="31"/>
      <c r="O62" s="32"/>
      <c r="P62" s="32"/>
      <c r="Q62" s="32"/>
      <c r="R62" s="31"/>
    </row>
    <row r="63" spans="1:18">
      <c r="A63" s="29"/>
      <c r="B63" s="30"/>
      <c r="C63" s="30"/>
      <c r="D63" s="30"/>
      <c r="E63" s="31"/>
      <c r="F63" s="31"/>
      <c r="G63" s="29"/>
      <c r="H63" s="31"/>
      <c r="I63" s="31"/>
      <c r="J63" s="31"/>
      <c r="K63" s="31"/>
      <c r="L63" s="31"/>
      <c r="M63" s="31"/>
      <c r="N63" s="31"/>
      <c r="O63" s="32"/>
      <c r="P63" s="32"/>
      <c r="Q63" s="32"/>
      <c r="R63" s="31"/>
    </row>
    <row r="64" spans="1:18">
      <c r="A64" s="29"/>
      <c r="B64" s="30"/>
      <c r="C64" s="30"/>
      <c r="D64" s="30"/>
      <c r="E64" s="31"/>
      <c r="F64" s="31"/>
      <c r="G64" s="29"/>
      <c r="H64" s="31"/>
      <c r="I64" s="31"/>
      <c r="J64" s="31"/>
      <c r="K64" s="31"/>
      <c r="L64" s="31"/>
      <c r="M64" s="31"/>
      <c r="N64" s="31"/>
      <c r="O64" s="32"/>
      <c r="P64" s="32"/>
      <c r="Q64" s="32"/>
      <c r="R64" s="31"/>
    </row>
    <row r="65" spans="1:18">
      <c r="A65" s="29"/>
      <c r="B65" s="30"/>
      <c r="C65" s="30"/>
      <c r="D65" s="30"/>
      <c r="E65" s="31"/>
      <c r="F65" s="31"/>
      <c r="G65" s="29"/>
      <c r="H65" s="31"/>
      <c r="I65" s="31"/>
      <c r="J65" s="31"/>
      <c r="K65" s="31"/>
      <c r="L65" s="31"/>
      <c r="M65" s="31"/>
      <c r="N65" s="31"/>
      <c r="O65" s="32"/>
      <c r="P65" s="32"/>
      <c r="Q65" s="32"/>
      <c r="R65" s="31"/>
    </row>
    <row r="66" spans="1:18">
      <c r="A66" s="29"/>
      <c r="B66" s="30"/>
      <c r="C66" s="30"/>
      <c r="D66" s="30"/>
      <c r="E66" s="31"/>
      <c r="F66" s="31"/>
      <c r="G66" s="29"/>
      <c r="H66" s="31"/>
      <c r="I66" s="31"/>
      <c r="J66" s="31"/>
      <c r="K66" s="31"/>
      <c r="L66" s="31"/>
      <c r="M66" s="31"/>
      <c r="N66" s="31"/>
      <c r="O66" s="32"/>
      <c r="P66" s="32"/>
      <c r="Q66" s="32"/>
      <c r="R66" s="31"/>
    </row>
    <row r="67" spans="1:18">
      <c r="A67" s="29"/>
      <c r="B67" s="30"/>
      <c r="C67" s="30"/>
      <c r="D67" s="30"/>
      <c r="E67" s="31"/>
      <c r="F67" s="31"/>
      <c r="G67" s="29"/>
      <c r="H67" s="31"/>
      <c r="I67" s="31"/>
      <c r="J67" s="31"/>
      <c r="K67" s="31"/>
      <c r="L67" s="31"/>
      <c r="M67" s="31"/>
      <c r="N67" s="31"/>
      <c r="O67" s="32"/>
      <c r="P67" s="32"/>
      <c r="Q67" s="32"/>
      <c r="R67" s="31"/>
    </row>
    <row r="68" spans="1:18">
      <c r="A68" s="29"/>
      <c r="B68" s="30"/>
      <c r="C68" s="30"/>
      <c r="D68" s="30"/>
      <c r="E68" s="31"/>
      <c r="F68" s="31"/>
      <c r="G68" s="29"/>
      <c r="H68" s="31"/>
      <c r="I68" s="31"/>
      <c r="J68" s="31"/>
      <c r="K68" s="31"/>
      <c r="L68" s="31"/>
      <c r="M68" s="31"/>
      <c r="N68" s="31"/>
      <c r="O68" s="32"/>
      <c r="P68" s="32"/>
      <c r="Q68" s="32"/>
      <c r="R68" s="31"/>
    </row>
    <row r="69" spans="1:18">
      <c r="A69" s="29"/>
      <c r="B69" s="30"/>
      <c r="C69" s="30"/>
      <c r="D69" s="30"/>
      <c r="E69" s="31"/>
      <c r="F69" s="31"/>
      <c r="G69" s="29"/>
      <c r="H69" s="31"/>
      <c r="I69" s="31"/>
      <c r="J69" s="31"/>
      <c r="K69" s="31"/>
      <c r="L69" s="31"/>
      <c r="M69" s="31"/>
      <c r="N69" s="31"/>
      <c r="O69" s="32"/>
      <c r="P69" s="32"/>
      <c r="Q69" s="32"/>
      <c r="R69" s="31"/>
    </row>
    <row r="70" spans="1:18">
      <c r="A70" s="29"/>
      <c r="B70" s="30"/>
      <c r="C70" s="30"/>
      <c r="D70" s="30"/>
      <c r="E70" s="31"/>
      <c r="F70" s="31"/>
      <c r="G70" s="29"/>
      <c r="H70" s="31"/>
      <c r="I70" s="31"/>
      <c r="J70" s="31"/>
      <c r="K70" s="31"/>
      <c r="L70" s="31"/>
      <c r="M70" s="31"/>
      <c r="N70" s="31"/>
      <c r="O70" s="32"/>
      <c r="P70" s="32"/>
      <c r="Q70" s="32"/>
      <c r="R70" s="31"/>
    </row>
    <row r="71" spans="1:18">
      <c r="A71" s="29"/>
      <c r="B71" s="30"/>
      <c r="C71" s="30"/>
      <c r="D71" s="30"/>
      <c r="E71" s="31"/>
      <c r="F71" s="31"/>
      <c r="G71" s="29"/>
      <c r="H71" s="31"/>
      <c r="I71" s="31"/>
      <c r="J71" s="31"/>
      <c r="K71" s="31"/>
      <c r="L71" s="31"/>
      <c r="M71" s="31"/>
      <c r="N71" s="31"/>
      <c r="O71" s="32"/>
      <c r="P71" s="32"/>
      <c r="Q71" s="32"/>
      <c r="R71" s="31"/>
    </row>
    <row r="72" spans="1:18">
      <c r="A72" s="29"/>
      <c r="B72" s="30"/>
      <c r="C72" s="30"/>
      <c r="D72" s="30"/>
      <c r="E72" s="31"/>
      <c r="F72" s="31"/>
      <c r="G72" s="29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31"/>
    </row>
    <row r="73" spans="1:18">
      <c r="A73" s="29"/>
      <c r="B73" s="30"/>
      <c r="C73" s="30"/>
      <c r="D73" s="30"/>
      <c r="E73" s="31"/>
      <c r="F73" s="31"/>
      <c r="G73" s="29"/>
      <c r="H73" s="31"/>
      <c r="I73" s="31"/>
      <c r="J73" s="31"/>
      <c r="K73" s="31"/>
      <c r="L73" s="31"/>
      <c r="M73" s="31"/>
      <c r="N73" s="31"/>
      <c r="O73" s="32"/>
      <c r="P73" s="32"/>
      <c r="Q73" s="32"/>
      <c r="R73" s="31"/>
    </row>
    <row r="74" spans="1:18">
      <c r="A74" s="29"/>
      <c r="B74" s="30"/>
      <c r="C74" s="30"/>
      <c r="D74" s="30"/>
      <c r="E74" s="31"/>
      <c r="F74" s="31"/>
      <c r="G74" s="29"/>
      <c r="H74" s="31"/>
      <c r="I74" s="31"/>
      <c r="J74" s="31"/>
      <c r="K74" s="31"/>
      <c r="L74" s="31"/>
      <c r="M74" s="31"/>
      <c r="N74" s="31"/>
      <c r="O74" s="32"/>
      <c r="P74" s="32"/>
      <c r="Q74" s="32"/>
      <c r="R74" s="31"/>
    </row>
    <row r="75" spans="1:18">
      <c r="A75" s="29"/>
      <c r="B75" s="30"/>
      <c r="C75" s="30"/>
      <c r="D75" s="30"/>
      <c r="E75" s="31"/>
      <c r="F75" s="31"/>
      <c r="G75" s="29"/>
      <c r="H75" s="31"/>
      <c r="I75" s="31"/>
      <c r="J75" s="31"/>
      <c r="K75" s="31"/>
      <c r="L75" s="31"/>
      <c r="M75" s="31"/>
      <c r="N75" s="31"/>
      <c r="O75" s="32"/>
      <c r="P75" s="32"/>
      <c r="Q75" s="32"/>
      <c r="R75" s="31"/>
    </row>
    <row r="76" spans="1:18">
      <c r="A76" s="29"/>
      <c r="B76" s="30"/>
      <c r="C76" s="30"/>
      <c r="D76" s="30"/>
      <c r="E76" s="31"/>
      <c r="F76" s="31"/>
      <c r="G76" s="29"/>
      <c r="H76" s="31"/>
      <c r="I76" s="31"/>
      <c r="J76" s="31"/>
      <c r="K76" s="31"/>
      <c r="L76" s="31"/>
      <c r="M76" s="31"/>
      <c r="N76" s="31"/>
      <c r="O76" s="32"/>
      <c r="P76" s="32"/>
      <c r="Q76" s="32"/>
      <c r="R76" s="31"/>
    </row>
    <row r="77" spans="1:18">
      <c r="A77" s="29"/>
      <c r="B77" s="30"/>
      <c r="C77" s="30"/>
      <c r="D77" s="30"/>
      <c r="E77" s="31"/>
      <c r="F77" s="31"/>
      <c r="G77" s="29"/>
      <c r="H77" s="31"/>
      <c r="I77" s="31"/>
      <c r="J77" s="31"/>
      <c r="K77" s="31"/>
      <c r="L77" s="31"/>
      <c r="M77" s="31"/>
      <c r="N77" s="31"/>
      <c r="O77" s="32"/>
      <c r="P77" s="32"/>
      <c r="Q77" s="32"/>
      <c r="R77" s="31"/>
    </row>
    <row r="78" spans="1:18">
      <c r="A78" s="29"/>
      <c r="B78" s="30"/>
      <c r="C78" s="30"/>
      <c r="D78" s="30"/>
      <c r="E78" s="31"/>
      <c r="F78" s="31"/>
      <c r="G78" s="29"/>
      <c r="H78" s="31"/>
      <c r="I78" s="31"/>
      <c r="J78" s="31"/>
      <c r="K78" s="31"/>
      <c r="L78" s="31"/>
      <c r="M78" s="31"/>
      <c r="N78" s="31"/>
      <c r="O78" s="32"/>
      <c r="P78" s="32"/>
      <c r="Q78" s="32"/>
      <c r="R78" s="31"/>
    </row>
    <row r="79" spans="1:18">
      <c r="A79" s="29"/>
      <c r="B79" s="30"/>
      <c r="C79" s="30"/>
      <c r="D79" s="30"/>
      <c r="E79" s="31"/>
      <c r="F79" s="31"/>
      <c r="G79" s="29"/>
      <c r="H79" s="31"/>
      <c r="I79" s="31"/>
      <c r="J79" s="31"/>
      <c r="K79" s="31"/>
      <c r="L79" s="31"/>
      <c r="M79" s="31"/>
      <c r="N79" s="31"/>
      <c r="O79" s="32"/>
      <c r="P79" s="32"/>
      <c r="Q79" s="32"/>
      <c r="R79" s="31"/>
    </row>
    <row r="80" spans="1:18">
      <c r="A80" s="29"/>
      <c r="B80" s="30"/>
      <c r="C80" s="30"/>
      <c r="D80" s="30"/>
      <c r="E80" s="31"/>
      <c r="F80" s="31"/>
      <c r="G80" s="29"/>
      <c r="H80" s="31"/>
      <c r="I80" s="31"/>
      <c r="J80" s="31"/>
      <c r="K80" s="31"/>
      <c r="L80" s="31"/>
      <c r="M80" s="31"/>
      <c r="N80" s="31"/>
      <c r="O80" s="32"/>
      <c r="P80" s="32"/>
      <c r="Q80" s="32"/>
      <c r="R80" s="31"/>
    </row>
    <row r="81" spans="1:18">
      <c r="A81" s="29"/>
      <c r="B81" s="30"/>
      <c r="C81" s="30"/>
      <c r="D81" s="30"/>
      <c r="E81" s="31"/>
      <c r="F81" s="31"/>
      <c r="G81" s="29"/>
      <c r="H81" s="31"/>
      <c r="I81" s="31"/>
      <c r="J81" s="31"/>
      <c r="K81" s="31"/>
      <c r="L81" s="31"/>
      <c r="M81" s="31"/>
      <c r="N81" s="31"/>
      <c r="O81" s="32"/>
      <c r="P81" s="32"/>
      <c r="Q81" s="32"/>
      <c r="R81" s="31"/>
    </row>
    <row r="82" spans="1:18">
      <c r="A82" s="29"/>
      <c r="B82" s="30"/>
      <c r="C82" s="30"/>
      <c r="D82" s="30"/>
      <c r="E82" s="31"/>
      <c r="F82" s="31"/>
      <c r="G82" s="29"/>
      <c r="H82" s="31"/>
      <c r="I82" s="31"/>
      <c r="J82" s="31"/>
      <c r="K82" s="31"/>
      <c r="L82" s="31"/>
      <c r="M82" s="31"/>
      <c r="N82" s="31"/>
      <c r="O82" s="32"/>
      <c r="P82" s="32"/>
      <c r="Q82" s="32"/>
      <c r="R82" s="31"/>
    </row>
    <row r="83" spans="1:18">
      <c r="A83" s="29"/>
      <c r="B83" s="30"/>
      <c r="C83" s="30"/>
      <c r="D83" s="30"/>
      <c r="E83" s="31"/>
      <c r="F83" s="31"/>
      <c r="G83" s="29"/>
      <c r="H83" s="31"/>
      <c r="I83" s="31"/>
      <c r="J83" s="31"/>
      <c r="K83" s="31"/>
      <c r="L83" s="31"/>
      <c r="M83" s="31"/>
      <c r="N83" s="31"/>
      <c r="O83" s="32"/>
      <c r="P83" s="32"/>
      <c r="Q83" s="32"/>
      <c r="R83" s="31"/>
    </row>
    <row r="84" spans="1:18">
      <c r="A84" s="29"/>
      <c r="B84" s="30"/>
      <c r="C84" s="30"/>
      <c r="D84" s="30"/>
      <c r="E84" s="31"/>
      <c r="F84" s="31"/>
      <c r="G84" s="29"/>
      <c r="H84" s="31"/>
      <c r="I84" s="31"/>
      <c r="J84" s="31"/>
      <c r="K84" s="31"/>
      <c r="L84" s="31"/>
      <c r="M84" s="31"/>
      <c r="N84" s="31"/>
      <c r="O84" s="32"/>
      <c r="P84" s="32"/>
      <c r="Q84" s="32"/>
      <c r="R84" s="31"/>
    </row>
    <row r="85" spans="1:18">
      <c r="A85" s="29"/>
      <c r="B85" s="30"/>
      <c r="C85" s="30"/>
      <c r="D85" s="30"/>
      <c r="E85" s="31"/>
      <c r="F85" s="31"/>
      <c r="G85" s="29"/>
      <c r="H85" s="31"/>
      <c r="I85" s="31"/>
      <c r="J85" s="31"/>
      <c r="K85" s="31"/>
      <c r="L85" s="31"/>
      <c r="M85" s="31"/>
      <c r="N85" s="31"/>
      <c r="O85" s="32"/>
      <c r="P85" s="32"/>
      <c r="Q85" s="32"/>
      <c r="R85" s="31"/>
    </row>
    <row r="86" spans="1:18">
      <c r="A86" s="29"/>
      <c r="B86" s="30"/>
      <c r="C86" s="30"/>
      <c r="D86" s="30"/>
      <c r="E86" s="31"/>
      <c r="F86" s="31"/>
      <c r="G86" s="29"/>
      <c r="H86" s="31"/>
      <c r="I86" s="31"/>
      <c r="J86" s="31"/>
      <c r="K86" s="31"/>
      <c r="L86" s="31"/>
      <c r="M86" s="31"/>
      <c r="N86" s="31"/>
      <c r="O86" s="32"/>
      <c r="P86" s="32"/>
      <c r="Q86" s="32"/>
      <c r="R86" s="31"/>
    </row>
    <row r="87" spans="1:18">
      <c r="A87" s="29"/>
      <c r="B87" s="30"/>
      <c r="C87" s="30"/>
      <c r="D87" s="30"/>
      <c r="E87" s="31"/>
      <c r="F87" s="31"/>
      <c r="G87" s="29"/>
      <c r="H87" s="31"/>
      <c r="I87" s="31"/>
      <c r="J87" s="31"/>
      <c r="K87" s="31"/>
      <c r="L87" s="31"/>
      <c r="M87" s="31"/>
      <c r="N87" s="31"/>
      <c r="O87" s="32"/>
      <c r="P87" s="32"/>
      <c r="Q87" s="32"/>
      <c r="R87" s="31"/>
    </row>
    <row r="88" spans="1:18">
      <c r="A88" s="29"/>
      <c r="B88" s="30"/>
      <c r="C88" s="30"/>
      <c r="D88" s="30"/>
      <c r="E88" s="31"/>
      <c r="F88" s="31"/>
      <c r="G88" s="29"/>
      <c r="H88" s="31"/>
      <c r="I88" s="31"/>
      <c r="J88" s="31"/>
      <c r="K88" s="31"/>
      <c r="L88" s="31"/>
      <c r="M88" s="31"/>
      <c r="N88" s="31"/>
      <c r="O88" s="32"/>
      <c r="P88" s="32"/>
      <c r="Q88" s="32"/>
      <c r="R88" s="31"/>
    </row>
    <row r="89" spans="1:18">
      <c r="A89" s="29"/>
      <c r="B89" s="30"/>
      <c r="C89" s="30"/>
      <c r="D89" s="30"/>
      <c r="E89" s="31"/>
      <c r="F89" s="31"/>
      <c r="G89" s="29"/>
      <c r="H89" s="31"/>
      <c r="I89" s="31"/>
      <c r="J89" s="31"/>
      <c r="K89" s="31"/>
      <c r="L89" s="31"/>
      <c r="M89" s="31"/>
      <c r="N89" s="31"/>
      <c r="O89" s="32"/>
      <c r="P89" s="32"/>
      <c r="Q89" s="32"/>
      <c r="R89" s="31"/>
    </row>
    <row r="90" spans="1:18">
      <c r="A90" s="29"/>
      <c r="B90" s="30"/>
      <c r="C90" s="30"/>
      <c r="D90" s="30"/>
      <c r="E90" s="31"/>
      <c r="F90" s="31"/>
      <c r="G90" s="29"/>
      <c r="H90" s="31"/>
      <c r="I90" s="31"/>
      <c r="J90" s="31"/>
      <c r="K90" s="31"/>
      <c r="L90" s="31"/>
      <c r="M90" s="31"/>
      <c r="N90" s="31"/>
      <c r="O90" s="32"/>
      <c r="P90" s="32"/>
      <c r="Q90" s="32"/>
      <c r="R90" s="31"/>
    </row>
    <row r="91" spans="1:18">
      <c r="A91" s="29"/>
      <c r="B91" s="30"/>
      <c r="C91" s="30"/>
      <c r="D91" s="30"/>
      <c r="E91" s="31"/>
      <c r="F91" s="31"/>
      <c r="G91" s="29"/>
      <c r="H91" s="31"/>
      <c r="I91" s="31"/>
      <c r="J91" s="31"/>
      <c r="K91" s="31"/>
      <c r="L91" s="31"/>
      <c r="M91" s="31"/>
      <c r="N91" s="31"/>
      <c r="O91" s="32"/>
      <c r="P91" s="32"/>
      <c r="Q91" s="32"/>
      <c r="R91" s="31"/>
    </row>
    <row r="92" spans="1:18">
      <c r="A92" s="29"/>
      <c r="B92" s="30"/>
      <c r="C92" s="30"/>
      <c r="D92" s="30"/>
      <c r="E92" s="31"/>
      <c r="F92" s="31"/>
      <c r="G92" s="29"/>
      <c r="H92" s="31"/>
      <c r="I92" s="31"/>
      <c r="J92" s="31"/>
      <c r="K92" s="31"/>
      <c r="L92" s="31"/>
      <c r="M92" s="31"/>
      <c r="N92" s="31"/>
      <c r="O92" s="32"/>
      <c r="P92" s="32"/>
      <c r="Q92" s="32"/>
      <c r="R92" s="31"/>
    </row>
    <row r="93" spans="1:18">
      <c r="A93" s="29"/>
      <c r="B93" s="30"/>
      <c r="C93" s="30"/>
      <c r="D93" s="30"/>
      <c r="E93" s="31"/>
      <c r="F93" s="31"/>
      <c r="G93" s="29"/>
      <c r="H93" s="31"/>
      <c r="I93" s="31"/>
      <c r="J93" s="31"/>
      <c r="K93" s="31"/>
      <c r="L93" s="31"/>
      <c r="M93" s="31"/>
      <c r="N93" s="31"/>
      <c r="O93" s="32"/>
      <c r="P93" s="32"/>
      <c r="Q93" s="32"/>
      <c r="R93" s="31"/>
    </row>
    <row r="94" spans="1:18">
      <c r="A94" s="29"/>
      <c r="B94" s="30"/>
      <c r="C94" s="30"/>
      <c r="D94" s="30"/>
      <c r="E94" s="31"/>
      <c r="F94" s="31"/>
      <c r="G94" s="29"/>
      <c r="H94" s="31"/>
      <c r="I94" s="31"/>
      <c r="J94" s="31"/>
      <c r="K94" s="31"/>
      <c r="L94" s="31"/>
      <c r="M94" s="31"/>
      <c r="N94" s="31"/>
      <c r="O94" s="32"/>
      <c r="P94" s="32"/>
      <c r="Q94" s="32"/>
      <c r="R94" s="31"/>
    </row>
    <row r="95" spans="1:18">
      <c r="A95" s="29"/>
      <c r="B95" s="30"/>
      <c r="C95" s="30"/>
      <c r="D95" s="30"/>
      <c r="E95" s="31"/>
      <c r="F95" s="31"/>
      <c r="G95" s="29"/>
      <c r="H95" s="31"/>
      <c r="I95" s="31"/>
      <c r="J95" s="31"/>
      <c r="K95" s="31"/>
      <c r="L95" s="31"/>
      <c r="M95" s="31"/>
      <c r="N95" s="31"/>
      <c r="O95" s="32"/>
      <c r="P95" s="32"/>
      <c r="Q95" s="32"/>
      <c r="R95" s="31"/>
    </row>
    <row r="96" spans="1:18">
      <c r="A96" s="29"/>
      <c r="B96" s="30"/>
      <c r="C96" s="30"/>
      <c r="D96" s="30"/>
      <c r="E96" s="31"/>
      <c r="F96" s="31"/>
      <c r="G96" s="29"/>
      <c r="H96" s="31"/>
      <c r="I96" s="31"/>
      <c r="J96" s="31"/>
      <c r="K96" s="31"/>
      <c r="L96" s="31"/>
      <c r="M96" s="31"/>
      <c r="N96" s="31"/>
      <c r="O96" s="32"/>
      <c r="P96" s="32"/>
      <c r="Q96" s="32"/>
      <c r="R96" s="31"/>
    </row>
    <row r="97" spans="1:18">
      <c r="A97" s="29"/>
      <c r="B97" s="30"/>
      <c r="C97" s="30"/>
      <c r="D97" s="30"/>
      <c r="E97" s="31"/>
      <c r="F97" s="31"/>
      <c r="G97" s="29"/>
      <c r="H97" s="31"/>
      <c r="I97" s="31"/>
      <c r="J97" s="31"/>
      <c r="K97" s="31"/>
      <c r="L97" s="31"/>
      <c r="M97" s="31"/>
      <c r="N97" s="31"/>
      <c r="O97" s="32"/>
      <c r="P97" s="32"/>
      <c r="Q97" s="32"/>
      <c r="R97" s="31"/>
    </row>
    <row r="98" spans="1:18">
      <c r="A98" s="29"/>
      <c r="B98" s="30"/>
      <c r="C98" s="30"/>
      <c r="D98" s="30"/>
      <c r="E98" s="31"/>
      <c r="F98" s="31"/>
      <c r="G98" s="29"/>
      <c r="H98" s="31"/>
      <c r="I98" s="31"/>
      <c r="J98" s="31"/>
      <c r="K98" s="31"/>
      <c r="L98" s="31"/>
      <c r="M98" s="31"/>
      <c r="N98" s="31"/>
      <c r="O98" s="32"/>
      <c r="P98" s="32"/>
      <c r="Q98" s="32"/>
      <c r="R98" s="31"/>
    </row>
    <row r="99" spans="1:18">
      <c r="A99" s="29"/>
      <c r="B99" s="30"/>
      <c r="C99" s="30"/>
      <c r="D99" s="30"/>
      <c r="E99" s="31"/>
      <c r="F99" s="31"/>
      <c r="G99" s="29"/>
      <c r="H99" s="31"/>
      <c r="I99" s="31"/>
      <c r="J99" s="31"/>
      <c r="K99" s="31"/>
      <c r="L99" s="31"/>
      <c r="M99" s="31"/>
      <c r="N99" s="31"/>
      <c r="O99" s="32"/>
      <c r="P99" s="32"/>
      <c r="Q99" s="32"/>
      <c r="R99" s="31"/>
    </row>
    <row r="100" spans="1:18">
      <c r="A100" s="29"/>
      <c r="B100" s="30"/>
      <c r="C100" s="30"/>
      <c r="D100" s="30"/>
      <c r="E100" s="31"/>
      <c r="F100" s="31"/>
      <c r="G100" s="29"/>
      <c r="H100" s="31"/>
      <c r="I100" s="31"/>
      <c r="J100" s="31"/>
      <c r="K100" s="31"/>
      <c r="L100" s="31"/>
      <c r="M100" s="31"/>
      <c r="N100" s="31"/>
      <c r="O100" s="32"/>
      <c r="P100" s="32"/>
      <c r="Q100" s="32"/>
      <c r="R100" s="31"/>
    </row>
    <row r="101" spans="1:18">
      <c r="A101" s="29"/>
      <c r="B101" s="30"/>
      <c r="C101" s="30"/>
      <c r="D101" s="30"/>
      <c r="E101" s="31"/>
      <c r="F101" s="31"/>
      <c r="G101" s="29"/>
      <c r="H101" s="31"/>
      <c r="I101" s="31"/>
      <c r="J101" s="31"/>
      <c r="K101" s="31"/>
      <c r="L101" s="31"/>
      <c r="M101" s="31"/>
      <c r="N101" s="31"/>
      <c r="O101" s="32"/>
      <c r="P101" s="32"/>
      <c r="Q101" s="32"/>
      <c r="R101" s="31"/>
    </row>
    <row r="102" spans="1:18">
      <c r="A102" s="29"/>
      <c r="B102" s="30"/>
      <c r="C102" s="30"/>
      <c r="D102" s="30"/>
      <c r="E102" s="31"/>
      <c r="F102" s="31"/>
      <c r="G102" s="29"/>
      <c r="H102" s="31"/>
      <c r="I102" s="31"/>
      <c r="J102" s="31"/>
      <c r="K102" s="31"/>
      <c r="L102" s="31"/>
      <c r="M102" s="31"/>
      <c r="N102" s="31"/>
      <c r="O102" s="32"/>
      <c r="P102" s="32"/>
      <c r="Q102" s="32"/>
      <c r="R102" s="31"/>
    </row>
    <row r="103" spans="1:18">
      <c r="A103" s="29"/>
      <c r="B103" s="30"/>
      <c r="C103" s="30"/>
      <c r="D103" s="30"/>
      <c r="E103" s="31"/>
      <c r="F103" s="31"/>
      <c r="G103" s="29"/>
      <c r="H103" s="31"/>
      <c r="I103" s="31"/>
      <c r="J103" s="31"/>
      <c r="K103" s="31"/>
      <c r="L103" s="31"/>
      <c r="M103" s="31"/>
      <c r="N103" s="31"/>
      <c r="O103" s="32"/>
      <c r="P103" s="32"/>
      <c r="Q103" s="32"/>
      <c r="R103" s="31"/>
    </row>
    <row r="104" spans="1:18">
      <c r="A104" s="29"/>
      <c r="B104" s="30"/>
      <c r="C104" s="30"/>
      <c r="D104" s="30"/>
      <c r="E104" s="31"/>
      <c r="F104" s="31"/>
      <c r="G104" s="29"/>
      <c r="H104" s="31"/>
      <c r="I104" s="31"/>
      <c r="J104" s="31"/>
      <c r="K104" s="31"/>
      <c r="L104" s="31"/>
      <c r="M104" s="31"/>
      <c r="N104" s="31"/>
      <c r="O104" s="32"/>
      <c r="P104" s="32"/>
      <c r="Q104" s="32"/>
      <c r="R104" s="31"/>
    </row>
    <row r="105" spans="1:18">
      <c r="A105" s="29"/>
      <c r="B105" s="30"/>
      <c r="C105" s="30"/>
      <c r="D105" s="30"/>
      <c r="E105" s="31"/>
      <c r="F105" s="31"/>
      <c r="G105" s="29"/>
      <c r="H105" s="31"/>
      <c r="I105" s="31"/>
      <c r="J105" s="31"/>
      <c r="K105" s="31"/>
      <c r="L105" s="31"/>
      <c r="M105" s="31"/>
      <c r="N105" s="31"/>
      <c r="O105" s="32"/>
      <c r="P105" s="32"/>
      <c r="Q105" s="32"/>
      <c r="R105" s="31"/>
    </row>
    <row r="106" spans="1:18">
      <c r="A106" s="29"/>
      <c r="B106" s="30"/>
      <c r="C106" s="30"/>
      <c r="D106" s="30"/>
      <c r="E106" s="31"/>
      <c r="F106" s="31"/>
      <c r="G106" s="29"/>
      <c r="H106" s="31"/>
      <c r="I106" s="31"/>
      <c r="J106" s="31"/>
      <c r="K106" s="31"/>
      <c r="L106" s="31"/>
      <c r="M106" s="31"/>
      <c r="N106" s="31"/>
      <c r="O106" s="32"/>
      <c r="P106" s="32"/>
      <c r="Q106" s="32"/>
      <c r="R106" s="31"/>
    </row>
  </sheetData>
  <mergeCells count="2">
    <mergeCell ref="A5:A6"/>
    <mergeCell ref="B5:R5"/>
  </mergeCells>
  <pageMargins left="0.70866141732283472" right="0.70866141732283472" top="1.1811023622047245" bottom="0.74803149606299213" header="0.31496062992125984" footer="0.31496062992125984"/>
  <pageSetup paperSize="9" scale="54" orientation="landscape" verticalDpi="300" r:id="rId1"/>
  <rowBreaks count="1" manualBreakCount="1">
    <brk id="1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E48"/>
  <sheetViews>
    <sheetView topLeftCell="A28" workbookViewId="0">
      <selection activeCell="D27" sqref="D27"/>
    </sheetView>
  </sheetViews>
  <sheetFormatPr defaultRowHeight="15"/>
  <cols>
    <col min="1" max="1" width="5.85546875" customWidth="1"/>
    <col min="2" max="2" width="25.7109375" customWidth="1"/>
    <col min="3" max="3" width="11.7109375" customWidth="1"/>
    <col min="4" max="4" width="12.140625" customWidth="1"/>
    <col min="5" max="5" width="12.28515625" customWidth="1"/>
  </cols>
  <sheetData>
    <row r="1" spans="1:5">
      <c r="A1" s="314" t="s">
        <v>370</v>
      </c>
      <c r="B1" s="315"/>
      <c r="C1" s="315"/>
      <c r="D1" s="315"/>
      <c r="E1" s="315"/>
    </row>
    <row r="2" spans="1:5">
      <c r="A2" s="316" t="s">
        <v>451</v>
      </c>
      <c r="B2" s="317"/>
      <c r="C2" s="317"/>
      <c r="D2" s="317"/>
      <c r="E2" s="317"/>
    </row>
    <row r="3" spans="1:5">
      <c r="A3" s="323" t="s">
        <v>371</v>
      </c>
      <c r="B3" s="323"/>
      <c r="C3" s="323"/>
      <c r="D3" s="323"/>
      <c r="E3" s="324"/>
    </row>
    <row r="4" spans="1:5" ht="38.25">
      <c r="A4" s="318" t="s">
        <v>372</v>
      </c>
      <c r="B4" s="320" t="s">
        <v>161</v>
      </c>
      <c r="C4" s="80" t="s">
        <v>449</v>
      </c>
      <c r="D4" s="80" t="s">
        <v>450</v>
      </c>
      <c r="E4" s="322" t="s">
        <v>373</v>
      </c>
    </row>
    <row r="5" spans="1:5">
      <c r="A5" s="319"/>
      <c r="B5" s="321"/>
      <c r="C5" s="81">
        <v>2020</v>
      </c>
      <c r="D5" s="81">
        <v>2021</v>
      </c>
      <c r="E5" s="322"/>
    </row>
    <row r="6" spans="1:5">
      <c r="A6" s="54">
        <v>1</v>
      </c>
      <c r="B6" s="86">
        <v>2</v>
      </c>
      <c r="C6" s="82">
        <v>4</v>
      </c>
      <c r="D6" s="82">
        <v>7</v>
      </c>
      <c r="E6" s="83">
        <v>8</v>
      </c>
    </row>
    <row r="7" spans="1:5">
      <c r="A7" s="48"/>
      <c r="B7" s="87" t="s">
        <v>374</v>
      </c>
      <c r="C7" s="84"/>
      <c r="D7" s="84"/>
      <c r="E7" s="85"/>
    </row>
    <row r="8" spans="1:5" ht="22.5">
      <c r="A8" s="50" t="s">
        <v>375</v>
      </c>
      <c r="B8" s="88" t="s">
        <v>376</v>
      </c>
      <c r="C8" s="93">
        <f>[1]Табл.1!$F$12+[1]Табл.1!$F$43</f>
        <v>183933979.44</v>
      </c>
      <c r="D8" s="93"/>
      <c r="E8" s="94"/>
    </row>
    <row r="9" spans="1:5">
      <c r="A9" s="50" t="s">
        <v>377</v>
      </c>
      <c r="B9" s="89" t="s">
        <v>378</v>
      </c>
      <c r="C9" s="93">
        <f>[1]Табл.1!$F$13</f>
        <v>129382505.33</v>
      </c>
      <c r="D9" s="93"/>
      <c r="E9" s="94"/>
    </row>
    <row r="10" spans="1:5" ht="22.5">
      <c r="A10" s="50" t="s">
        <v>379</v>
      </c>
      <c r="B10" s="89" t="s">
        <v>380</v>
      </c>
      <c r="C10" s="93">
        <f>[1]Табл.1!$F$25</f>
        <v>429999.01</v>
      </c>
      <c r="D10" s="93"/>
      <c r="E10" s="94"/>
    </row>
    <row r="11" spans="1:5">
      <c r="A11" s="50" t="s">
        <v>381</v>
      </c>
      <c r="B11" s="89" t="s">
        <v>382</v>
      </c>
      <c r="C11" s="93">
        <f>[1]Табл.1!$F$31</f>
        <v>20937258.799999997</v>
      </c>
      <c r="D11" s="93"/>
      <c r="E11" s="94"/>
    </row>
    <row r="12" spans="1:5" ht="33.75">
      <c r="A12" s="50" t="s">
        <v>383</v>
      </c>
      <c r="B12" s="89" t="s">
        <v>384</v>
      </c>
      <c r="C12" s="93"/>
      <c r="D12" s="93"/>
      <c r="E12" s="94"/>
    </row>
    <row r="13" spans="1:5">
      <c r="A13" s="50" t="s">
        <v>385</v>
      </c>
      <c r="B13" s="89" t="s">
        <v>386</v>
      </c>
      <c r="C13" s="93"/>
      <c r="D13" s="93"/>
      <c r="E13" s="94"/>
    </row>
    <row r="14" spans="1:5" ht="22.5">
      <c r="A14" s="50" t="s">
        <v>387</v>
      </c>
      <c r="B14" s="89" t="s">
        <v>388</v>
      </c>
      <c r="C14" s="93">
        <f>[1]Табл.1!$F$44</f>
        <v>23890435.460000005</v>
      </c>
      <c r="D14" s="93"/>
      <c r="E14" s="94"/>
    </row>
    <row r="15" spans="1:5" ht="22.5">
      <c r="A15" s="50" t="s">
        <v>389</v>
      </c>
      <c r="B15" s="89" t="s">
        <v>390</v>
      </c>
      <c r="C15" s="93"/>
      <c r="D15" s="93"/>
      <c r="E15" s="94"/>
    </row>
    <row r="16" spans="1:5" ht="33.75">
      <c r="A16" s="50" t="s">
        <v>391</v>
      </c>
      <c r="B16" s="89" t="s">
        <v>392</v>
      </c>
      <c r="C16" s="93">
        <f>[1]Табл.1!$F$54</f>
        <v>6350621.6699999999</v>
      </c>
      <c r="D16" s="93"/>
      <c r="E16" s="94"/>
    </row>
    <row r="17" spans="1:5" ht="33.75">
      <c r="A17" s="50" t="s">
        <v>393</v>
      </c>
      <c r="B17" s="89" t="s">
        <v>394</v>
      </c>
      <c r="C17" s="93">
        <f>[1]Табл.1!$F$55</f>
        <v>1739583.69</v>
      </c>
      <c r="D17" s="93"/>
      <c r="E17" s="94"/>
    </row>
    <row r="18" spans="1:5" ht="22.5">
      <c r="A18" s="50" t="s">
        <v>395</v>
      </c>
      <c r="B18" s="89" t="s">
        <v>396</v>
      </c>
      <c r="C18" s="93">
        <f>[1]Табл.1!$F$60</f>
        <v>623830.89</v>
      </c>
      <c r="D18" s="93"/>
      <c r="E18" s="94"/>
    </row>
    <row r="19" spans="1:5">
      <c r="A19" s="50" t="s">
        <v>397</v>
      </c>
      <c r="B19" s="89" t="s">
        <v>398</v>
      </c>
      <c r="C19" s="93">
        <f>[1]Табл.1!$F$67</f>
        <v>149437.03</v>
      </c>
      <c r="D19" s="93"/>
      <c r="E19" s="94"/>
    </row>
    <row r="20" spans="1:5" ht="33.75">
      <c r="A20" s="50" t="s">
        <v>399</v>
      </c>
      <c r="B20" s="89" t="s">
        <v>400</v>
      </c>
      <c r="C20" s="93">
        <f>[1]Табл.1!$F$68</f>
        <v>28579235.439999998</v>
      </c>
      <c r="D20" s="93"/>
      <c r="E20" s="94"/>
    </row>
    <row r="21" spans="1:5">
      <c r="A21" s="50"/>
      <c r="B21" s="89" t="s">
        <v>93</v>
      </c>
      <c r="C21" s="95"/>
      <c r="D21" s="93"/>
      <c r="E21" s="85"/>
    </row>
    <row r="22" spans="1:5" ht="33.75">
      <c r="A22" s="50" t="s">
        <v>401</v>
      </c>
      <c r="B22" s="89" t="s">
        <v>402</v>
      </c>
      <c r="C22" s="93"/>
      <c r="D22" s="96"/>
      <c r="E22" s="94"/>
    </row>
    <row r="23" spans="1:5" ht="45">
      <c r="A23" s="50" t="s">
        <v>403</v>
      </c>
      <c r="B23" s="89" t="s">
        <v>404</v>
      </c>
      <c r="C23" s="93">
        <f>[1]Табл.1!$F$70</f>
        <v>3166900</v>
      </c>
      <c r="D23" s="96"/>
      <c r="E23" s="94"/>
    </row>
    <row r="24" spans="1:5" ht="22.5">
      <c r="A24" s="50" t="s">
        <v>405</v>
      </c>
      <c r="B24" s="89" t="s">
        <v>406</v>
      </c>
      <c r="C24" s="93">
        <f>[1]Табл.1!$F$71+[1]Табл.1!$F$72+[1]Табл.1!$F$73</f>
        <v>11638398.49</v>
      </c>
      <c r="D24" s="96"/>
      <c r="E24" s="94"/>
    </row>
    <row r="25" spans="1:5" ht="33.75">
      <c r="A25" s="50" t="s">
        <v>407</v>
      </c>
      <c r="B25" s="89" t="s">
        <v>408</v>
      </c>
      <c r="C25" s="93">
        <f>[1]Табл.1!$F$74+[1]Табл.1!$F$76</f>
        <v>3846300</v>
      </c>
      <c r="D25" s="96"/>
      <c r="E25" s="94"/>
    </row>
    <row r="26" spans="1:5" ht="22.5">
      <c r="A26" s="50" t="s">
        <v>409</v>
      </c>
      <c r="B26" s="89" t="s">
        <v>410</v>
      </c>
      <c r="C26" s="95">
        <f>[1]Табл.1!$F$77</f>
        <v>8779150.1600000001</v>
      </c>
      <c r="D26" s="97"/>
      <c r="E26" s="98"/>
    </row>
    <row r="27" spans="1:5" ht="101.25">
      <c r="A27" s="50" t="s">
        <v>411</v>
      </c>
      <c r="B27" s="90" t="s">
        <v>412</v>
      </c>
      <c r="C27" s="93">
        <f>[1]Табл.1!$F$78</f>
        <v>988199.29</v>
      </c>
      <c r="D27" s="93"/>
      <c r="E27" s="94"/>
    </row>
    <row r="28" spans="1:5" ht="33.75">
      <c r="A28" s="50" t="s">
        <v>413</v>
      </c>
      <c r="B28" s="90" t="s">
        <v>414</v>
      </c>
      <c r="C28" s="93"/>
      <c r="D28" s="93"/>
      <c r="E28" s="94"/>
    </row>
    <row r="29" spans="1:5" ht="22.5">
      <c r="A29" s="50" t="s">
        <v>415</v>
      </c>
      <c r="B29" s="89" t="s">
        <v>416</v>
      </c>
      <c r="C29" s="99">
        <f>[1]Табл.1!$F$81</f>
        <v>90000</v>
      </c>
      <c r="D29" s="99"/>
      <c r="E29" s="100"/>
    </row>
    <row r="30" spans="1:5" ht="45">
      <c r="A30" s="50" t="s">
        <v>417</v>
      </c>
      <c r="B30" s="89" t="s">
        <v>418</v>
      </c>
      <c r="C30" s="93">
        <f>[1]Табл.1!$F$83</f>
        <v>-1526720.59</v>
      </c>
      <c r="D30" s="93"/>
      <c r="E30" s="94"/>
    </row>
    <row r="31" spans="1:5" ht="15.75">
      <c r="A31" s="51"/>
      <c r="B31" s="91" t="s">
        <v>419</v>
      </c>
      <c r="C31" s="101">
        <f>[1]Табл.1!$F$84</f>
        <v>212513214.88</v>
      </c>
      <c r="D31" s="101"/>
      <c r="E31" s="101"/>
    </row>
    <row r="32" spans="1:5">
      <c r="A32" s="52"/>
      <c r="B32" s="92" t="s">
        <v>420</v>
      </c>
      <c r="C32" s="102"/>
      <c r="D32" s="102"/>
      <c r="E32" s="103"/>
    </row>
    <row r="33" spans="1:5">
      <c r="A33" s="53"/>
      <c r="B33" s="49" t="s">
        <v>421</v>
      </c>
      <c r="C33" s="93"/>
      <c r="D33" s="93"/>
      <c r="E33" s="104"/>
    </row>
    <row r="34" spans="1:5">
      <c r="A34" s="53" t="s">
        <v>422</v>
      </c>
      <c r="B34" s="89" t="s">
        <v>423</v>
      </c>
      <c r="C34" s="93">
        <f>[2]Расходы!$H$12</f>
        <v>135010008.92000002</v>
      </c>
      <c r="D34" s="93"/>
      <c r="E34" s="104"/>
    </row>
    <row r="35" spans="1:5">
      <c r="A35" s="53" t="s">
        <v>424</v>
      </c>
      <c r="B35" s="89" t="s">
        <v>425</v>
      </c>
      <c r="C35" s="93">
        <f>[2]Расходы!$H$193</f>
        <v>3670000</v>
      </c>
      <c r="D35" s="93"/>
      <c r="E35" s="104"/>
    </row>
    <row r="36" spans="1:5" ht="33.75">
      <c r="A36" s="53" t="s">
        <v>426</v>
      </c>
      <c r="B36" s="89" t="s">
        <v>427</v>
      </c>
      <c r="C36" s="93">
        <f>[2]Расходы!$H$218</f>
        <v>0</v>
      </c>
      <c r="D36" s="93"/>
      <c r="E36" s="104"/>
    </row>
    <row r="37" spans="1:5">
      <c r="A37" s="53" t="s">
        <v>428</v>
      </c>
      <c r="B37" s="89" t="s">
        <v>429</v>
      </c>
      <c r="C37" s="93">
        <f>[2]Расходы!$H$259</f>
        <v>0</v>
      </c>
      <c r="D37" s="93"/>
      <c r="E37" s="104"/>
    </row>
    <row r="38" spans="1:5" ht="22.5">
      <c r="A38" s="53" t="s">
        <v>430</v>
      </c>
      <c r="B38" s="89" t="s">
        <v>431</v>
      </c>
      <c r="C38" s="93">
        <f>[2]Расходы!$H$313</f>
        <v>0</v>
      </c>
      <c r="D38" s="93"/>
      <c r="E38" s="104"/>
    </row>
    <row r="39" spans="1:5">
      <c r="A39" s="53" t="s">
        <v>432</v>
      </c>
      <c r="B39" s="89" t="s">
        <v>433</v>
      </c>
      <c r="C39" s="93"/>
      <c r="D39" s="93"/>
      <c r="E39" s="104"/>
    </row>
    <row r="40" spans="1:5">
      <c r="A40" s="53" t="s">
        <v>434</v>
      </c>
      <c r="B40" s="89" t="s">
        <v>56</v>
      </c>
      <c r="C40" s="93">
        <f>[2]Расходы!$H$423</f>
        <v>0</v>
      </c>
      <c r="D40" s="93"/>
      <c r="E40" s="104"/>
    </row>
    <row r="41" spans="1:5">
      <c r="A41" s="53" t="s">
        <v>435</v>
      </c>
      <c r="B41" s="89" t="s">
        <v>436</v>
      </c>
      <c r="C41" s="93">
        <f>[2]Расходы!$H$449</f>
        <v>0</v>
      </c>
      <c r="D41" s="93"/>
      <c r="E41" s="104"/>
    </row>
    <row r="42" spans="1:5">
      <c r="A42" s="53" t="s">
        <v>437</v>
      </c>
      <c r="B42" s="89" t="s">
        <v>60</v>
      </c>
      <c r="C42" s="93">
        <f>[2]Расходы!$H$131</f>
        <v>249542.75</v>
      </c>
      <c r="D42" s="93"/>
      <c r="E42" s="104"/>
    </row>
    <row r="43" spans="1:5">
      <c r="A43" s="53" t="s">
        <v>438</v>
      </c>
      <c r="B43" s="89" t="s">
        <v>439</v>
      </c>
      <c r="C43" s="93">
        <f>[2]Расходы!$H$584</f>
        <v>0</v>
      </c>
      <c r="D43" s="93"/>
      <c r="E43" s="104"/>
    </row>
    <row r="44" spans="1:5">
      <c r="A44" s="53" t="s">
        <v>440</v>
      </c>
      <c r="B44" s="89" t="s">
        <v>441</v>
      </c>
      <c r="C44" s="93">
        <f>[2]Расходы!$H$633</f>
        <v>0</v>
      </c>
      <c r="D44" s="93"/>
      <c r="E44" s="104"/>
    </row>
    <row r="45" spans="1:5" ht="22.5">
      <c r="A45" s="53" t="s">
        <v>442</v>
      </c>
      <c r="B45" s="89" t="s">
        <v>443</v>
      </c>
      <c r="C45" s="93">
        <f>[2]Расходы!$H$667</f>
        <v>0</v>
      </c>
      <c r="D45" s="93"/>
      <c r="E45" s="104"/>
    </row>
    <row r="46" spans="1:5" ht="33.75">
      <c r="A46" s="53" t="s">
        <v>444</v>
      </c>
      <c r="B46" s="89" t="s">
        <v>445</v>
      </c>
      <c r="C46" s="93"/>
      <c r="D46" s="93"/>
      <c r="E46" s="94"/>
    </row>
    <row r="47" spans="1:5" ht="33.75">
      <c r="A47" s="53" t="s">
        <v>446</v>
      </c>
      <c r="B47" s="89" t="s">
        <v>447</v>
      </c>
      <c r="C47" s="93">
        <f>[2]Расходы!$H$677</f>
        <v>0</v>
      </c>
      <c r="D47" s="93"/>
      <c r="E47" s="104"/>
    </row>
    <row r="48" spans="1:5" ht="15.75">
      <c r="A48" s="51"/>
      <c r="B48" s="91" t="s">
        <v>448</v>
      </c>
      <c r="C48" s="101">
        <f>[2]Расходы!$H$684</f>
        <v>0</v>
      </c>
      <c r="D48" s="101"/>
      <c r="E48" s="105"/>
    </row>
  </sheetData>
  <mergeCells count="6">
    <mergeCell ref="A1:E1"/>
    <mergeCell ref="A2:E2"/>
    <mergeCell ref="A4:A5"/>
    <mergeCell ref="B4:B5"/>
    <mergeCell ref="E4:E5"/>
    <mergeCell ref="A3:E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B11"/>
  <sheetViews>
    <sheetView view="pageBreakPreview" zoomScale="60" zoomScaleNormal="100" workbookViewId="0">
      <selection activeCell="AE51" sqref="AE51"/>
    </sheetView>
  </sheetViews>
  <sheetFormatPr defaultRowHeight="15"/>
  <cols>
    <col min="1" max="1" width="60" customWidth="1"/>
    <col min="2" max="2" width="33.7109375" customWidth="1"/>
  </cols>
  <sheetData>
    <row r="1" spans="1:2" ht="18">
      <c r="A1" s="144" t="s">
        <v>589</v>
      </c>
      <c r="B1" s="2"/>
    </row>
    <row r="2" spans="1:2">
      <c r="A2" s="225" t="s">
        <v>270</v>
      </c>
      <c r="B2" s="225"/>
    </row>
    <row r="3" spans="1:2">
      <c r="A3" s="235" t="s">
        <v>657</v>
      </c>
      <c r="B3" s="235"/>
    </row>
    <row r="4" spans="1:2">
      <c r="A4" s="141" t="s">
        <v>3</v>
      </c>
      <c r="B4" s="141" t="s">
        <v>4</v>
      </c>
    </row>
    <row r="5" spans="1:2" ht="30">
      <c r="A5" s="146" t="s">
        <v>580</v>
      </c>
      <c r="B5" s="79">
        <v>115</v>
      </c>
    </row>
    <row r="6" spans="1:2">
      <c r="A6" s="147" t="s">
        <v>576</v>
      </c>
      <c r="B6" s="79">
        <v>1</v>
      </c>
    </row>
    <row r="7" spans="1:2">
      <c r="A7" s="147" t="s">
        <v>577</v>
      </c>
      <c r="B7" s="79">
        <v>5</v>
      </c>
    </row>
    <row r="8" spans="1:2" ht="30">
      <c r="A8" s="147" t="s">
        <v>578</v>
      </c>
      <c r="B8" s="79">
        <v>0</v>
      </c>
    </row>
    <row r="9" spans="1:2" ht="45">
      <c r="A9" s="147" t="s">
        <v>579</v>
      </c>
      <c r="B9" s="79">
        <v>0</v>
      </c>
    </row>
    <row r="10" spans="1:2">
      <c r="A10" s="145"/>
    </row>
    <row r="11" spans="1:2">
      <c r="A11" s="145"/>
    </row>
  </sheetData>
  <mergeCells count="2">
    <mergeCell ref="A2:B2"/>
    <mergeCell ref="A3:B3"/>
  </mergeCells>
  <pageMargins left="1.1811023622047245" right="0.70866141732283472" top="0.74803149606299213" bottom="0.74803149606299213" header="0.31496062992125984" footer="0.31496062992125984"/>
  <pageSetup paperSize="9" scale="81" orientation="portrait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104"/>
  <sheetViews>
    <sheetView zoomScaleNormal="100" workbookViewId="0">
      <selection activeCell="A13" sqref="A13:XFD14"/>
    </sheetView>
  </sheetViews>
  <sheetFormatPr defaultRowHeight="15"/>
  <cols>
    <col min="1" max="3" width="14" customWidth="1"/>
    <col min="4" max="7" width="12.7109375" customWidth="1"/>
    <col min="8" max="8" width="13.42578125" customWidth="1"/>
    <col min="9" max="10" width="11.7109375" customWidth="1"/>
    <col min="11" max="11" width="19.5703125" customWidth="1"/>
    <col min="12" max="12" width="12.42578125" customWidth="1"/>
    <col min="13" max="13" width="13" customWidth="1"/>
    <col min="14" max="14" width="12.28515625" customWidth="1"/>
    <col min="15" max="15" width="16.28515625" customWidth="1"/>
    <col min="16" max="18" width="14.28515625" customWidth="1"/>
    <col min="19" max="19" width="12.5703125" customWidth="1"/>
    <col min="20" max="20" width="12.28515625" customWidth="1"/>
    <col min="21" max="21" width="15.140625" customWidth="1"/>
    <col min="22" max="22" width="12.5703125" customWidth="1"/>
  </cols>
  <sheetData>
    <row r="1" spans="1:22" ht="18">
      <c r="A1" s="20"/>
      <c r="B1" s="20"/>
      <c r="C1" s="20"/>
      <c r="D1" s="234" t="s">
        <v>59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1"/>
      <c r="Q1" s="21"/>
      <c r="R1" s="21"/>
      <c r="S1" s="21"/>
      <c r="T1" s="21"/>
      <c r="U1" s="21"/>
      <c r="V1" s="21"/>
    </row>
    <row r="2" spans="1:22" ht="18">
      <c r="A2" s="21"/>
      <c r="B2" s="21"/>
      <c r="C2" s="21"/>
      <c r="D2" s="234" t="s">
        <v>56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1"/>
      <c r="Q2" s="21"/>
      <c r="R2" s="21"/>
      <c r="S2" s="21"/>
      <c r="T2" s="21"/>
      <c r="U2" s="21"/>
      <c r="V2" s="21"/>
    </row>
    <row r="3" spans="1:22">
      <c r="A3" s="21"/>
      <c r="B3" s="21"/>
      <c r="C3" s="21"/>
      <c r="D3" s="225" t="s">
        <v>270</v>
      </c>
      <c r="E3" s="225"/>
      <c r="F3" s="225"/>
      <c r="G3" s="225"/>
      <c r="H3" s="225"/>
      <c r="I3" s="225"/>
      <c r="J3" s="73"/>
      <c r="K3" s="73"/>
      <c r="L3" s="3"/>
      <c r="M3" s="3"/>
      <c r="N3" s="73"/>
      <c r="O3" s="23"/>
      <c r="P3" s="21"/>
      <c r="Q3" s="21"/>
      <c r="R3" s="21"/>
      <c r="S3" s="21"/>
      <c r="T3" s="21"/>
      <c r="U3" s="21"/>
      <c r="V3" s="21"/>
    </row>
    <row r="4" spans="1:22">
      <c r="A4" s="24"/>
      <c r="B4" s="24"/>
      <c r="C4" s="24"/>
      <c r="D4" s="235" t="s">
        <v>657</v>
      </c>
      <c r="E4" s="235"/>
      <c r="F4" s="235"/>
      <c r="G4" s="235"/>
      <c r="H4" s="235"/>
      <c r="I4" s="235"/>
      <c r="J4" s="76"/>
      <c r="K4" s="76"/>
      <c r="L4" s="4"/>
      <c r="M4" s="4"/>
      <c r="N4" s="76"/>
      <c r="O4" s="14"/>
      <c r="P4" s="26"/>
      <c r="Q4" s="26"/>
      <c r="R4" s="26"/>
      <c r="S4" s="26"/>
      <c r="T4" s="26"/>
      <c r="U4" s="26"/>
      <c r="V4" s="26"/>
    </row>
    <row r="5" spans="1:22" ht="15" customHeight="1">
      <c r="A5" s="231" t="s">
        <v>516</v>
      </c>
      <c r="B5" s="231" t="s">
        <v>546</v>
      </c>
      <c r="C5" s="231" t="s">
        <v>545</v>
      </c>
      <c r="D5" s="236" t="s">
        <v>62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</row>
    <row r="6" spans="1:22" ht="23.25" customHeight="1">
      <c r="A6" s="231"/>
      <c r="B6" s="231"/>
      <c r="C6" s="231"/>
      <c r="D6" s="233" t="s">
        <v>63</v>
      </c>
      <c r="E6" s="237" t="s">
        <v>551</v>
      </c>
      <c r="F6" s="238"/>
      <c r="G6" s="239"/>
      <c r="H6" s="233" t="s">
        <v>64</v>
      </c>
      <c r="I6" s="233" t="s">
        <v>65</v>
      </c>
      <c r="J6" s="240" t="s">
        <v>494</v>
      </c>
      <c r="K6" s="240" t="s">
        <v>547</v>
      </c>
      <c r="L6" s="233" t="s">
        <v>66</v>
      </c>
      <c r="M6" s="233" t="s">
        <v>67</v>
      </c>
      <c r="N6" s="240" t="s">
        <v>495</v>
      </c>
      <c r="O6" s="242" t="s">
        <v>554</v>
      </c>
      <c r="P6" s="233" t="s">
        <v>69</v>
      </c>
      <c r="Q6" s="240" t="s">
        <v>552</v>
      </c>
      <c r="R6" s="240" t="s">
        <v>553</v>
      </c>
      <c r="S6" s="233" t="s">
        <v>70</v>
      </c>
      <c r="T6" s="233" t="s">
        <v>71</v>
      </c>
      <c r="U6" s="242" t="s">
        <v>555</v>
      </c>
      <c r="V6" s="233" t="s">
        <v>72</v>
      </c>
    </row>
    <row r="7" spans="1:22" ht="77.25" customHeight="1">
      <c r="A7" s="232"/>
      <c r="B7" s="232"/>
      <c r="C7" s="232"/>
      <c r="D7" s="227"/>
      <c r="E7" s="107" t="s">
        <v>548</v>
      </c>
      <c r="F7" s="107" t="s">
        <v>549</v>
      </c>
      <c r="G7" s="107" t="s">
        <v>550</v>
      </c>
      <c r="H7" s="227"/>
      <c r="I7" s="227"/>
      <c r="J7" s="241"/>
      <c r="K7" s="241"/>
      <c r="L7" s="227"/>
      <c r="M7" s="227"/>
      <c r="N7" s="241"/>
      <c r="O7" s="232"/>
      <c r="P7" s="227"/>
      <c r="Q7" s="241"/>
      <c r="R7" s="241"/>
      <c r="S7" s="227"/>
      <c r="T7" s="227"/>
      <c r="U7" s="232"/>
      <c r="V7" s="227"/>
    </row>
    <row r="8" spans="1:22" ht="42">
      <c r="A8" s="158" t="s">
        <v>658</v>
      </c>
      <c r="B8" s="159">
        <v>1</v>
      </c>
      <c r="C8" s="182" t="s">
        <v>659</v>
      </c>
      <c r="D8" s="157">
        <v>9442.2000000000007</v>
      </c>
      <c r="E8" s="181">
        <v>283.7</v>
      </c>
      <c r="F8" s="181">
        <v>182.5</v>
      </c>
      <c r="G8" s="181">
        <v>141.1</v>
      </c>
      <c r="H8" s="157">
        <v>43434</v>
      </c>
      <c r="I8" s="159">
        <v>2007</v>
      </c>
      <c r="J8" s="183">
        <v>5</v>
      </c>
      <c r="K8" s="192" t="s">
        <v>660</v>
      </c>
      <c r="L8" s="159">
        <v>1</v>
      </c>
      <c r="M8" s="159">
        <v>3</v>
      </c>
      <c r="N8" s="183"/>
      <c r="O8" s="159">
        <v>1</v>
      </c>
      <c r="P8" s="159">
        <v>1</v>
      </c>
      <c r="Q8" s="183">
        <v>1</v>
      </c>
      <c r="R8" s="183">
        <v>1</v>
      </c>
      <c r="S8" s="160" t="s">
        <v>661</v>
      </c>
      <c r="T8" s="160" t="s">
        <v>662</v>
      </c>
      <c r="U8" s="34" t="s">
        <v>663</v>
      </c>
      <c r="V8" s="159">
        <v>1</v>
      </c>
    </row>
    <row r="9" spans="1:22" ht="21">
      <c r="A9" s="158" t="s">
        <v>671</v>
      </c>
      <c r="B9" s="159">
        <v>1</v>
      </c>
      <c r="C9" s="182"/>
      <c r="D9" s="182" t="s">
        <v>672</v>
      </c>
      <c r="E9" s="181">
        <v>288</v>
      </c>
      <c r="F9" s="181">
        <v>234</v>
      </c>
      <c r="G9" s="181">
        <v>140.9</v>
      </c>
      <c r="H9" s="157">
        <v>23079</v>
      </c>
      <c r="I9" s="159">
        <v>1984</v>
      </c>
      <c r="J9" s="40">
        <v>36.130000000000003</v>
      </c>
      <c r="K9" s="192" t="s">
        <v>673</v>
      </c>
      <c r="L9" s="159">
        <v>2</v>
      </c>
      <c r="M9" s="159" t="s">
        <v>674</v>
      </c>
      <c r="N9" s="183" t="s">
        <v>647</v>
      </c>
      <c r="O9" s="159">
        <v>1</v>
      </c>
      <c r="P9" s="159">
        <v>1</v>
      </c>
      <c r="Q9" s="183">
        <v>1</v>
      </c>
      <c r="R9" s="183">
        <v>1</v>
      </c>
      <c r="S9" s="160" t="s">
        <v>675</v>
      </c>
      <c r="T9" s="160" t="s">
        <v>594</v>
      </c>
      <c r="U9" s="34">
        <v>1</v>
      </c>
      <c r="V9" s="159">
        <v>1</v>
      </c>
    </row>
    <row r="10" spans="1:22" ht="94.5">
      <c r="A10" s="158" t="s">
        <v>664</v>
      </c>
      <c r="B10" s="159">
        <v>1</v>
      </c>
      <c r="C10" s="182" t="s">
        <v>665</v>
      </c>
      <c r="D10" s="157">
        <v>4893.1000000000004</v>
      </c>
      <c r="E10" s="181">
        <v>330</v>
      </c>
      <c r="F10" s="181">
        <v>181.7</v>
      </c>
      <c r="G10" s="181" t="s">
        <v>666</v>
      </c>
      <c r="H10" s="157">
        <v>22826</v>
      </c>
      <c r="I10" s="159">
        <v>1977</v>
      </c>
      <c r="J10" s="183">
        <v>66.569999999999993</v>
      </c>
      <c r="K10" s="183" t="s">
        <v>667</v>
      </c>
      <c r="L10" s="159">
        <v>2</v>
      </c>
      <c r="M10" s="159">
        <v>3</v>
      </c>
      <c r="N10" s="183">
        <v>2015</v>
      </c>
      <c r="O10" s="159">
        <v>1</v>
      </c>
      <c r="P10" s="159">
        <v>1</v>
      </c>
      <c r="Q10" s="183">
        <v>1</v>
      </c>
      <c r="R10" s="183">
        <v>1</v>
      </c>
      <c r="S10" s="160" t="s">
        <v>668</v>
      </c>
      <c r="T10" s="160" t="s">
        <v>669</v>
      </c>
      <c r="U10" s="34" t="s">
        <v>670</v>
      </c>
      <c r="V10" s="159">
        <v>1</v>
      </c>
    </row>
    <row r="11" spans="1:22" ht="33.75">
      <c r="A11" s="190" t="s">
        <v>676</v>
      </c>
      <c r="B11" s="159">
        <v>1</v>
      </c>
      <c r="C11" s="182" t="s">
        <v>677</v>
      </c>
      <c r="D11" s="157">
        <v>2198.25</v>
      </c>
      <c r="E11" s="181">
        <v>330</v>
      </c>
      <c r="F11" s="181" t="s">
        <v>666</v>
      </c>
      <c r="G11" s="181" t="s">
        <v>666</v>
      </c>
      <c r="H11" s="157">
        <v>22826</v>
      </c>
      <c r="I11" s="159">
        <v>1977</v>
      </c>
      <c r="J11" s="183">
        <v>43</v>
      </c>
      <c r="K11" s="183" t="s">
        <v>678</v>
      </c>
      <c r="L11" s="159">
        <v>1</v>
      </c>
      <c r="M11" s="159">
        <v>3</v>
      </c>
      <c r="N11" s="183">
        <v>2016</v>
      </c>
      <c r="O11" s="159">
        <v>1</v>
      </c>
      <c r="P11" s="159">
        <v>1</v>
      </c>
      <c r="Q11" s="183">
        <v>1</v>
      </c>
      <c r="R11" s="183">
        <v>1</v>
      </c>
      <c r="S11" s="193" t="s">
        <v>679</v>
      </c>
      <c r="T11" s="193" t="s">
        <v>680</v>
      </c>
      <c r="U11" s="194">
        <v>2</v>
      </c>
      <c r="V11" s="159">
        <v>1</v>
      </c>
    </row>
    <row r="12" spans="1:22" ht="33.75">
      <c r="A12" s="190" t="s">
        <v>676</v>
      </c>
      <c r="B12" s="159">
        <v>1</v>
      </c>
      <c r="C12" s="182" t="s">
        <v>681</v>
      </c>
      <c r="D12" s="157">
        <f>4.9+3.7+23.7+3.8+11.3+8.5+10.8+5.8+22.6+192.3+7+16.5+142.7+80.9</f>
        <v>534.5</v>
      </c>
      <c r="E12" s="181" t="s">
        <v>666</v>
      </c>
      <c r="F12" s="181" t="s">
        <v>666</v>
      </c>
      <c r="G12" s="181" t="s">
        <v>666</v>
      </c>
      <c r="H12" s="157">
        <f>D12*4.5</f>
        <v>2405.25</v>
      </c>
      <c r="I12" s="159">
        <v>1987</v>
      </c>
      <c r="J12" s="183">
        <v>33</v>
      </c>
      <c r="K12" s="192" t="s">
        <v>682</v>
      </c>
      <c r="L12" s="159">
        <v>2</v>
      </c>
      <c r="M12" s="159">
        <v>3</v>
      </c>
      <c r="N12" s="183"/>
      <c r="O12" s="159">
        <v>1</v>
      </c>
      <c r="P12" s="159">
        <v>1</v>
      </c>
      <c r="Q12" s="183">
        <v>1</v>
      </c>
      <c r="R12" s="183">
        <v>1</v>
      </c>
      <c r="S12" s="193" t="s">
        <v>679</v>
      </c>
      <c r="T12" s="193" t="s">
        <v>680</v>
      </c>
      <c r="U12" s="194">
        <v>3</v>
      </c>
      <c r="V12" s="159">
        <v>1</v>
      </c>
    </row>
    <row r="13" spans="1:22" s="197" customFormat="1" ht="31.5" hidden="1">
      <c r="A13" s="195"/>
      <c r="B13" s="195"/>
      <c r="C13" s="195" t="s">
        <v>597</v>
      </c>
      <c r="D13" s="195">
        <v>27.2</v>
      </c>
      <c r="E13" s="195"/>
      <c r="F13" s="195"/>
      <c r="G13" s="195"/>
      <c r="H13" s="195"/>
      <c r="I13" s="195"/>
      <c r="J13" s="195"/>
      <c r="K13" s="195">
        <v>1</v>
      </c>
      <c r="L13" s="195">
        <v>2</v>
      </c>
      <c r="M13" s="195">
        <v>3</v>
      </c>
      <c r="N13" s="195"/>
      <c r="O13" s="195">
        <v>2</v>
      </c>
      <c r="P13" s="195">
        <v>2</v>
      </c>
      <c r="Q13" s="195">
        <v>2</v>
      </c>
      <c r="R13" s="195">
        <v>2</v>
      </c>
      <c r="S13" s="195" t="s">
        <v>645</v>
      </c>
      <c r="T13" s="195" t="s">
        <v>646</v>
      </c>
      <c r="U13" s="195" t="s">
        <v>647</v>
      </c>
      <c r="V13" s="195">
        <v>1</v>
      </c>
    </row>
    <row r="14" spans="1:22" s="197" customFormat="1" ht="31.5" hidden="1">
      <c r="A14" s="195"/>
      <c r="B14" s="195"/>
      <c r="C14" s="195" t="s">
        <v>597</v>
      </c>
      <c r="D14" s="195">
        <v>36</v>
      </c>
      <c r="E14" s="195"/>
      <c r="F14" s="195"/>
      <c r="G14" s="195"/>
      <c r="H14" s="195"/>
      <c r="I14" s="195"/>
      <c r="J14" s="195"/>
      <c r="K14" s="195">
        <v>1</v>
      </c>
      <c r="L14" s="195">
        <v>2</v>
      </c>
      <c r="M14" s="195">
        <v>3</v>
      </c>
      <c r="N14" s="195"/>
      <c r="O14" s="195">
        <v>3</v>
      </c>
      <c r="P14" s="195">
        <v>1</v>
      </c>
      <c r="Q14" s="195">
        <v>2</v>
      </c>
      <c r="R14" s="195">
        <v>2</v>
      </c>
      <c r="S14" s="195" t="s">
        <v>645</v>
      </c>
      <c r="T14" s="195" t="s">
        <v>646</v>
      </c>
      <c r="U14" s="195" t="s">
        <v>647</v>
      </c>
      <c r="V14" s="195">
        <v>1</v>
      </c>
    </row>
    <row r="15" spans="1:22">
      <c r="A15" s="32"/>
      <c r="B15" s="32"/>
      <c r="C15" s="32"/>
      <c r="D15" s="30"/>
      <c r="E15" s="30"/>
      <c r="F15" s="30"/>
      <c r="G15" s="30"/>
      <c r="H15" s="30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34"/>
      <c r="U15" s="34"/>
      <c r="V15" s="33"/>
    </row>
    <row r="16" spans="1:22">
      <c r="A16" s="32"/>
      <c r="B16" s="32"/>
      <c r="C16" s="32"/>
      <c r="D16" s="30"/>
      <c r="E16" s="30"/>
      <c r="F16" s="30"/>
      <c r="G16" s="30"/>
      <c r="H16" s="3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  <c r="T16" s="34"/>
      <c r="U16" s="34"/>
      <c r="V16" s="33"/>
    </row>
    <row r="17" spans="1:22">
      <c r="A17" s="32"/>
      <c r="B17" s="32"/>
      <c r="C17" s="32"/>
      <c r="D17" s="30"/>
      <c r="E17" s="30"/>
      <c r="F17" s="30"/>
      <c r="G17" s="30"/>
      <c r="H17" s="3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T17" s="34"/>
      <c r="U17" s="34"/>
      <c r="V17" s="33"/>
    </row>
    <row r="18" spans="1:22">
      <c r="A18" s="32"/>
      <c r="B18" s="32"/>
      <c r="C18" s="32"/>
      <c r="D18" s="30"/>
      <c r="E18" s="30"/>
      <c r="F18" s="30"/>
      <c r="G18" s="30"/>
      <c r="H18" s="3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34"/>
      <c r="U18" s="34"/>
      <c r="V18" s="33"/>
    </row>
    <row r="19" spans="1:22">
      <c r="A19" s="32"/>
      <c r="B19" s="32"/>
      <c r="C19" s="32"/>
      <c r="D19" s="30"/>
      <c r="E19" s="30"/>
      <c r="F19" s="30"/>
      <c r="G19" s="30"/>
      <c r="H19" s="3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4"/>
      <c r="U19" s="34"/>
      <c r="V19" s="33"/>
    </row>
    <row r="20" spans="1:22">
      <c r="A20" s="32"/>
      <c r="B20" s="32"/>
      <c r="C20" s="32"/>
      <c r="D20" s="30"/>
      <c r="E20" s="30"/>
      <c r="F20" s="30"/>
      <c r="G20" s="30"/>
      <c r="H20" s="3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4"/>
      <c r="U20" s="34"/>
      <c r="V20" s="33"/>
    </row>
    <row r="21" spans="1:22">
      <c r="A21" s="32"/>
      <c r="B21" s="32"/>
      <c r="C21" s="32"/>
      <c r="D21" s="30"/>
      <c r="E21" s="30"/>
      <c r="F21" s="30"/>
      <c r="G21" s="30"/>
      <c r="H21" s="3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34"/>
      <c r="U21" s="34"/>
      <c r="V21" s="33"/>
    </row>
    <row r="22" spans="1:22">
      <c r="A22" s="32"/>
      <c r="B22" s="32"/>
      <c r="C22" s="32"/>
      <c r="D22" s="30"/>
      <c r="E22" s="30"/>
      <c r="F22" s="30"/>
      <c r="G22" s="30"/>
      <c r="H22" s="3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4"/>
      <c r="U22" s="34"/>
      <c r="V22" s="33"/>
    </row>
    <row r="23" spans="1:22">
      <c r="A23" s="32"/>
      <c r="B23" s="32"/>
      <c r="C23" s="32"/>
      <c r="D23" s="30"/>
      <c r="E23" s="30"/>
      <c r="F23" s="30"/>
      <c r="G23" s="30"/>
      <c r="H23" s="3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34"/>
      <c r="U23" s="34"/>
      <c r="V23" s="33"/>
    </row>
    <row r="24" spans="1:22">
      <c r="A24" s="32"/>
      <c r="B24" s="32"/>
      <c r="C24" s="32"/>
      <c r="D24" s="30"/>
      <c r="E24" s="30"/>
      <c r="F24" s="30"/>
      <c r="G24" s="30"/>
      <c r="H24" s="3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4"/>
      <c r="U24" s="34"/>
      <c r="V24" s="33"/>
    </row>
    <row r="25" spans="1:22">
      <c r="A25" s="32"/>
      <c r="B25" s="32"/>
      <c r="C25" s="32"/>
      <c r="D25" s="30"/>
      <c r="E25" s="30"/>
      <c r="F25" s="30"/>
      <c r="G25" s="30"/>
      <c r="H25" s="3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  <c r="T25" s="34"/>
      <c r="U25" s="34"/>
      <c r="V25" s="33"/>
    </row>
    <row r="26" spans="1:22">
      <c r="A26" s="32"/>
      <c r="B26" s="32"/>
      <c r="C26" s="32"/>
      <c r="D26" s="30"/>
      <c r="E26" s="30"/>
      <c r="F26" s="30"/>
      <c r="G26" s="30"/>
      <c r="H26" s="3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4"/>
      <c r="U26" s="34"/>
      <c r="V26" s="33"/>
    </row>
    <row r="27" spans="1:22">
      <c r="A27" s="32"/>
      <c r="B27" s="32"/>
      <c r="C27" s="32"/>
      <c r="D27" s="30"/>
      <c r="E27" s="30"/>
      <c r="F27" s="30"/>
      <c r="G27" s="30"/>
      <c r="H27" s="3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4"/>
      <c r="U27" s="34"/>
      <c r="V27" s="33"/>
    </row>
    <row r="28" spans="1:22">
      <c r="A28" s="32"/>
      <c r="B28" s="32"/>
      <c r="C28" s="32"/>
      <c r="D28" s="30"/>
      <c r="E28" s="30"/>
      <c r="F28" s="30"/>
      <c r="G28" s="30"/>
      <c r="H28" s="3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4"/>
      <c r="U28" s="34"/>
      <c r="V28" s="33"/>
    </row>
    <row r="29" spans="1:22">
      <c r="A29" s="32"/>
      <c r="B29" s="32"/>
      <c r="C29" s="32"/>
      <c r="D29" s="30"/>
      <c r="E29" s="30"/>
      <c r="F29" s="30"/>
      <c r="G29" s="30"/>
      <c r="H29" s="3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34"/>
      <c r="U29" s="34"/>
      <c r="V29" s="33"/>
    </row>
    <row r="30" spans="1:22">
      <c r="A30" s="32"/>
      <c r="B30" s="32"/>
      <c r="C30" s="32"/>
      <c r="D30" s="30"/>
      <c r="E30" s="30"/>
      <c r="F30" s="30"/>
      <c r="G30" s="30"/>
      <c r="H30" s="3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34"/>
      <c r="U30" s="34"/>
      <c r="V30" s="33"/>
    </row>
    <row r="31" spans="1:22">
      <c r="A31" s="32"/>
      <c r="B31" s="32"/>
      <c r="C31" s="32"/>
      <c r="D31" s="30"/>
      <c r="E31" s="30"/>
      <c r="F31" s="30"/>
      <c r="G31" s="30"/>
      <c r="H31" s="3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3"/>
    </row>
    <row r="32" spans="1:22">
      <c r="A32" s="32"/>
      <c r="B32" s="32"/>
      <c r="C32" s="32"/>
      <c r="D32" s="30"/>
      <c r="E32" s="30"/>
      <c r="F32" s="30"/>
      <c r="G32" s="30"/>
      <c r="H32" s="30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34"/>
      <c r="U32" s="34"/>
      <c r="V32" s="33"/>
    </row>
    <row r="33" spans="1:22">
      <c r="A33" s="32"/>
      <c r="B33" s="32"/>
      <c r="C33" s="32"/>
      <c r="D33" s="30"/>
      <c r="E33" s="30"/>
      <c r="F33" s="30"/>
      <c r="G33" s="30"/>
      <c r="H33" s="3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4"/>
      <c r="T33" s="34"/>
      <c r="U33" s="34"/>
      <c r="V33" s="33"/>
    </row>
    <row r="34" spans="1:22">
      <c r="A34" s="32"/>
      <c r="B34" s="32"/>
      <c r="C34" s="32"/>
      <c r="D34" s="30"/>
      <c r="E34" s="30"/>
      <c r="F34" s="30"/>
      <c r="G34" s="30"/>
      <c r="H34" s="30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/>
      <c r="T34" s="34"/>
      <c r="U34" s="34"/>
      <c r="V34" s="33"/>
    </row>
    <row r="35" spans="1:22">
      <c r="A35" s="32"/>
      <c r="B35" s="32"/>
      <c r="C35" s="32"/>
      <c r="D35" s="30"/>
      <c r="E35" s="30"/>
      <c r="F35" s="30"/>
      <c r="G35" s="30"/>
      <c r="H35" s="30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34"/>
      <c r="U35" s="34"/>
      <c r="V35" s="33"/>
    </row>
    <row r="36" spans="1:22">
      <c r="A36" s="32"/>
      <c r="B36" s="32"/>
      <c r="C36" s="32"/>
      <c r="D36" s="30"/>
      <c r="E36" s="30"/>
      <c r="F36" s="30"/>
      <c r="G36" s="30"/>
      <c r="H36" s="3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34"/>
      <c r="U36" s="34"/>
      <c r="V36" s="33"/>
    </row>
    <row r="37" spans="1:22">
      <c r="A37" s="32"/>
      <c r="B37" s="32"/>
      <c r="C37" s="32"/>
      <c r="D37" s="30"/>
      <c r="E37" s="30"/>
      <c r="F37" s="30"/>
      <c r="G37" s="30"/>
      <c r="H37" s="3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4"/>
      <c r="U37" s="34"/>
      <c r="V37" s="33"/>
    </row>
    <row r="38" spans="1:22">
      <c r="A38" s="32"/>
      <c r="B38" s="32"/>
      <c r="C38" s="32"/>
      <c r="D38" s="30"/>
      <c r="E38" s="30"/>
      <c r="F38" s="30"/>
      <c r="G38" s="30"/>
      <c r="H38" s="3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4"/>
      <c r="U38" s="34"/>
      <c r="V38" s="33"/>
    </row>
    <row r="39" spans="1:22">
      <c r="A39" s="32"/>
      <c r="B39" s="32"/>
      <c r="C39" s="32"/>
      <c r="D39" s="30"/>
      <c r="E39" s="30"/>
      <c r="F39" s="30"/>
      <c r="G39" s="30"/>
      <c r="H39" s="3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34"/>
      <c r="U39" s="34"/>
      <c r="V39" s="33"/>
    </row>
    <row r="40" spans="1:22">
      <c r="A40" s="32"/>
      <c r="B40" s="32"/>
      <c r="C40" s="32"/>
      <c r="D40" s="30"/>
      <c r="E40" s="30"/>
      <c r="F40" s="30"/>
      <c r="G40" s="30"/>
      <c r="H40" s="3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34"/>
      <c r="U40" s="34"/>
      <c r="V40" s="33"/>
    </row>
    <row r="41" spans="1:22">
      <c r="A41" s="32"/>
      <c r="B41" s="32"/>
      <c r="C41" s="32"/>
      <c r="D41" s="30"/>
      <c r="E41" s="30"/>
      <c r="F41" s="30"/>
      <c r="G41" s="30"/>
      <c r="H41" s="30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34"/>
      <c r="U41" s="34"/>
      <c r="V41" s="33"/>
    </row>
    <row r="42" spans="1:22">
      <c r="A42" s="32"/>
      <c r="B42" s="32"/>
      <c r="C42" s="32"/>
      <c r="D42" s="30"/>
      <c r="E42" s="30"/>
      <c r="F42" s="30"/>
      <c r="G42" s="30"/>
      <c r="H42" s="30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4"/>
      <c r="V42" s="33"/>
    </row>
    <row r="43" spans="1:22">
      <c r="A43" s="32"/>
      <c r="B43" s="32"/>
      <c r="C43" s="32"/>
      <c r="D43" s="30"/>
      <c r="E43" s="30"/>
      <c r="F43" s="30"/>
      <c r="G43" s="30"/>
      <c r="H43" s="30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3"/>
    </row>
    <row r="44" spans="1:22">
      <c r="A44" s="32"/>
      <c r="B44" s="32"/>
      <c r="C44" s="32"/>
      <c r="D44" s="30"/>
      <c r="E44" s="30"/>
      <c r="F44" s="30"/>
      <c r="G44" s="30"/>
      <c r="H44" s="30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3"/>
    </row>
    <row r="45" spans="1:22">
      <c r="A45" s="32"/>
      <c r="B45" s="32"/>
      <c r="C45" s="32"/>
      <c r="D45" s="30"/>
      <c r="E45" s="30"/>
      <c r="F45" s="30"/>
      <c r="G45" s="30"/>
      <c r="H45" s="30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4"/>
      <c r="T45" s="34"/>
      <c r="U45" s="34"/>
      <c r="V45" s="33"/>
    </row>
    <row r="46" spans="1:22">
      <c r="A46" s="32"/>
      <c r="B46" s="32"/>
      <c r="C46" s="32"/>
      <c r="D46" s="30"/>
      <c r="E46" s="30"/>
      <c r="F46" s="30"/>
      <c r="G46" s="30"/>
      <c r="H46" s="30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34"/>
      <c r="U46" s="34"/>
      <c r="V46" s="33"/>
    </row>
    <row r="47" spans="1:22">
      <c r="A47" s="32"/>
      <c r="B47" s="32"/>
      <c r="C47" s="32"/>
      <c r="D47" s="30"/>
      <c r="E47" s="30"/>
      <c r="F47" s="30"/>
      <c r="G47" s="30"/>
      <c r="H47" s="30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3"/>
    </row>
    <row r="48" spans="1:22">
      <c r="A48" s="32"/>
      <c r="B48" s="32"/>
      <c r="C48" s="32"/>
      <c r="D48" s="30"/>
      <c r="E48" s="30"/>
      <c r="F48" s="30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4"/>
      <c r="U48" s="34"/>
      <c r="V48" s="33"/>
    </row>
    <row r="49" spans="1:22">
      <c r="A49" s="32"/>
      <c r="B49" s="32"/>
      <c r="C49" s="32"/>
      <c r="D49" s="30"/>
      <c r="E49" s="30"/>
      <c r="F49" s="30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3"/>
    </row>
    <row r="50" spans="1:22">
      <c r="A50" s="32"/>
      <c r="B50" s="32"/>
      <c r="C50" s="32"/>
      <c r="D50" s="30"/>
      <c r="E50" s="30"/>
      <c r="F50" s="30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3"/>
    </row>
    <row r="51" spans="1:22">
      <c r="A51" s="32"/>
      <c r="B51" s="32"/>
      <c r="C51" s="32"/>
      <c r="D51" s="30"/>
      <c r="E51" s="30"/>
      <c r="F51" s="30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4"/>
      <c r="T51" s="34"/>
      <c r="U51" s="34"/>
      <c r="V51" s="33"/>
    </row>
    <row r="52" spans="1:22">
      <c r="A52" s="32"/>
      <c r="B52" s="32"/>
      <c r="C52" s="32"/>
      <c r="D52" s="30"/>
      <c r="E52" s="30"/>
      <c r="F52" s="30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3"/>
    </row>
    <row r="53" spans="1:22">
      <c r="A53" s="32"/>
      <c r="B53" s="32"/>
      <c r="C53" s="32"/>
      <c r="D53" s="30"/>
      <c r="E53" s="30"/>
      <c r="F53" s="30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3"/>
    </row>
    <row r="54" spans="1:22">
      <c r="A54" s="32"/>
      <c r="B54" s="32"/>
      <c r="C54" s="32"/>
      <c r="D54" s="30"/>
      <c r="E54" s="30"/>
      <c r="F54" s="30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3"/>
    </row>
    <row r="55" spans="1:22">
      <c r="A55" s="32"/>
      <c r="B55" s="32"/>
      <c r="C55" s="32"/>
      <c r="D55" s="30"/>
      <c r="E55" s="30"/>
      <c r="F55" s="30"/>
      <c r="G55" s="30"/>
      <c r="H55" s="3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3"/>
    </row>
    <row r="56" spans="1:22">
      <c r="A56" s="32"/>
      <c r="B56" s="32"/>
      <c r="C56" s="32"/>
      <c r="D56" s="30"/>
      <c r="E56" s="30"/>
      <c r="F56" s="30"/>
      <c r="G56" s="30"/>
      <c r="H56" s="30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3"/>
    </row>
    <row r="57" spans="1:22">
      <c r="A57" s="32"/>
      <c r="B57" s="32"/>
      <c r="C57" s="32"/>
      <c r="D57" s="30"/>
      <c r="E57" s="30"/>
      <c r="F57" s="30"/>
      <c r="G57" s="30"/>
      <c r="H57" s="30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3"/>
    </row>
    <row r="58" spans="1:22">
      <c r="A58" s="32"/>
      <c r="B58" s="32"/>
      <c r="C58" s="32"/>
      <c r="D58" s="30"/>
      <c r="E58" s="30"/>
      <c r="F58" s="30"/>
      <c r="G58" s="30"/>
      <c r="H58" s="30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3"/>
    </row>
    <row r="59" spans="1:22">
      <c r="A59" s="32"/>
      <c r="B59" s="32"/>
      <c r="C59" s="32"/>
      <c r="D59" s="30"/>
      <c r="E59" s="30"/>
      <c r="F59" s="30"/>
      <c r="G59" s="30"/>
      <c r="H59" s="30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4"/>
      <c r="U59" s="34"/>
      <c r="V59" s="33"/>
    </row>
    <row r="60" spans="1:22">
      <c r="A60" s="32"/>
      <c r="B60" s="32"/>
      <c r="C60" s="32"/>
      <c r="D60" s="30"/>
      <c r="E60" s="30"/>
      <c r="F60" s="30"/>
      <c r="G60" s="30"/>
      <c r="H60" s="3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4"/>
      <c r="U60" s="34"/>
      <c r="V60" s="33"/>
    </row>
    <row r="61" spans="1:22">
      <c r="A61" s="32"/>
      <c r="B61" s="32"/>
      <c r="C61" s="32"/>
      <c r="D61" s="30"/>
      <c r="E61" s="30"/>
      <c r="F61" s="30"/>
      <c r="G61" s="30"/>
      <c r="H61" s="30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4"/>
      <c r="U61" s="34"/>
      <c r="V61" s="33"/>
    </row>
    <row r="62" spans="1:22">
      <c r="A62" s="32"/>
      <c r="B62" s="32"/>
      <c r="C62" s="32"/>
      <c r="D62" s="30"/>
      <c r="E62" s="30"/>
      <c r="F62" s="30"/>
      <c r="G62" s="30"/>
      <c r="H62" s="30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4"/>
      <c r="U62" s="34"/>
      <c r="V62" s="33"/>
    </row>
    <row r="63" spans="1:22">
      <c r="A63" s="32"/>
      <c r="B63" s="32"/>
      <c r="C63" s="32"/>
      <c r="D63" s="30"/>
      <c r="E63" s="30"/>
      <c r="F63" s="30"/>
      <c r="G63" s="30"/>
      <c r="H63" s="30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4"/>
      <c r="T63" s="34"/>
      <c r="U63" s="34"/>
      <c r="V63" s="33"/>
    </row>
    <row r="64" spans="1:22">
      <c r="A64" s="32"/>
      <c r="B64" s="32"/>
      <c r="C64" s="32"/>
      <c r="D64" s="30"/>
      <c r="E64" s="30"/>
      <c r="F64" s="30"/>
      <c r="G64" s="30"/>
      <c r="H64" s="30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4"/>
      <c r="U64" s="34"/>
      <c r="V64" s="33"/>
    </row>
    <row r="65" spans="1:22">
      <c r="A65" s="32"/>
      <c r="B65" s="32"/>
      <c r="C65" s="32"/>
      <c r="D65" s="30"/>
      <c r="E65" s="30"/>
      <c r="F65" s="30"/>
      <c r="G65" s="30"/>
      <c r="H65" s="30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34"/>
      <c r="U65" s="34"/>
      <c r="V65" s="33"/>
    </row>
    <row r="66" spans="1:22">
      <c r="A66" s="32"/>
      <c r="B66" s="32"/>
      <c r="C66" s="32"/>
      <c r="D66" s="30"/>
      <c r="E66" s="30"/>
      <c r="F66" s="30"/>
      <c r="G66" s="30"/>
      <c r="H66" s="30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4"/>
      <c r="T66" s="34"/>
      <c r="U66" s="34"/>
      <c r="V66" s="33"/>
    </row>
    <row r="67" spans="1:22">
      <c r="A67" s="32"/>
      <c r="B67" s="32"/>
      <c r="C67" s="32"/>
      <c r="D67" s="30"/>
      <c r="E67" s="30"/>
      <c r="F67" s="30"/>
      <c r="G67" s="30"/>
      <c r="H67" s="30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34"/>
      <c r="U67" s="34"/>
      <c r="V67" s="33"/>
    </row>
    <row r="68" spans="1:22">
      <c r="A68" s="32"/>
      <c r="B68" s="32"/>
      <c r="C68" s="32"/>
      <c r="D68" s="30"/>
      <c r="E68" s="30"/>
      <c r="F68" s="30"/>
      <c r="G68" s="30"/>
      <c r="H68" s="30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34"/>
      <c r="U68" s="34"/>
      <c r="V68" s="33"/>
    </row>
    <row r="69" spans="1:22">
      <c r="A69" s="32"/>
      <c r="B69" s="32"/>
      <c r="C69" s="32"/>
      <c r="D69" s="30"/>
      <c r="E69" s="30"/>
      <c r="F69" s="30"/>
      <c r="G69" s="30"/>
      <c r="H69" s="30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34"/>
      <c r="U69" s="34"/>
      <c r="V69" s="33"/>
    </row>
    <row r="70" spans="1:22">
      <c r="A70" s="32"/>
      <c r="B70" s="32"/>
      <c r="C70" s="32"/>
      <c r="D70" s="30"/>
      <c r="E70" s="30"/>
      <c r="F70" s="30"/>
      <c r="G70" s="30"/>
      <c r="H70" s="30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34"/>
      <c r="U70" s="34"/>
      <c r="V70" s="33"/>
    </row>
    <row r="71" spans="1:22">
      <c r="A71" s="32"/>
      <c r="B71" s="32"/>
      <c r="C71" s="32"/>
      <c r="D71" s="30"/>
      <c r="E71" s="30"/>
      <c r="F71" s="30"/>
      <c r="G71" s="30"/>
      <c r="H71" s="30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34"/>
      <c r="U71" s="34"/>
      <c r="V71" s="33"/>
    </row>
    <row r="72" spans="1:22">
      <c r="A72" s="32"/>
      <c r="B72" s="32"/>
      <c r="C72" s="32"/>
      <c r="D72" s="30"/>
      <c r="E72" s="30"/>
      <c r="F72" s="30"/>
      <c r="G72" s="30"/>
      <c r="H72" s="3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  <c r="T72" s="34"/>
      <c r="U72" s="34"/>
      <c r="V72" s="33"/>
    </row>
    <row r="73" spans="1:22">
      <c r="A73" s="32"/>
      <c r="B73" s="32"/>
      <c r="C73" s="32"/>
      <c r="D73" s="30"/>
      <c r="E73" s="30"/>
      <c r="F73" s="30"/>
      <c r="G73" s="30"/>
      <c r="H73" s="30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4"/>
      <c r="T73" s="34"/>
      <c r="U73" s="34"/>
      <c r="V73" s="33"/>
    </row>
    <row r="74" spans="1:22">
      <c r="A74" s="32"/>
      <c r="B74" s="32"/>
      <c r="C74" s="32"/>
      <c r="D74" s="30"/>
      <c r="E74" s="30"/>
      <c r="F74" s="30"/>
      <c r="G74" s="30"/>
      <c r="H74" s="30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34"/>
      <c r="U74" s="34"/>
      <c r="V74" s="33"/>
    </row>
    <row r="75" spans="1:22">
      <c r="A75" s="32"/>
      <c r="B75" s="32"/>
      <c r="C75" s="32"/>
      <c r="D75" s="30"/>
      <c r="E75" s="30"/>
      <c r="F75" s="30"/>
      <c r="G75" s="30"/>
      <c r="H75" s="30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4"/>
      <c r="T75" s="34"/>
      <c r="U75" s="34"/>
      <c r="V75" s="33"/>
    </row>
    <row r="76" spans="1:22">
      <c r="A76" s="32"/>
      <c r="B76" s="32"/>
      <c r="C76" s="32"/>
      <c r="D76" s="30"/>
      <c r="E76" s="30"/>
      <c r="F76" s="30"/>
      <c r="G76" s="30"/>
      <c r="H76" s="3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4"/>
      <c r="T76" s="34"/>
      <c r="U76" s="34"/>
      <c r="V76" s="33"/>
    </row>
    <row r="77" spans="1:22">
      <c r="A77" s="32"/>
      <c r="B77" s="32"/>
      <c r="C77" s="32"/>
      <c r="D77" s="30"/>
      <c r="E77" s="30"/>
      <c r="F77" s="30"/>
      <c r="G77" s="30"/>
      <c r="H77" s="30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34"/>
      <c r="U77" s="34"/>
      <c r="V77" s="33"/>
    </row>
    <row r="78" spans="1:22">
      <c r="A78" s="32"/>
      <c r="B78" s="32"/>
      <c r="C78" s="32"/>
      <c r="D78" s="30"/>
      <c r="E78" s="30"/>
      <c r="F78" s="30"/>
      <c r="G78" s="30"/>
      <c r="H78" s="30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4"/>
      <c r="T78" s="34"/>
      <c r="U78" s="34"/>
      <c r="V78" s="33"/>
    </row>
    <row r="79" spans="1:22">
      <c r="A79" s="32"/>
      <c r="B79" s="32"/>
      <c r="C79" s="32"/>
      <c r="D79" s="30"/>
      <c r="E79" s="30"/>
      <c r="F79" s="30"/>
      <c r="G79" s="30"/>
      <c r="H79" s="30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4"/>
      <c r="T79" s="34"/>
      <c r="U79" s="34"/>
      <c r="V79" s="33"/>
    </row>
    <row r="80" spans="1:22">
      <c r="A80" s="32"/>
      <c r="B80" s="32"/>
      <c r="C80" s="32"/>
      <c r="D80" s="30"/>
      <c r="E80" s="30"/>
      <c r="F80" s="30"/>
      <c r="G80" s="30"/>
      <c r="H80" s="30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34"/>
      <c r="U80" s="34"/>
      <c r="V80" s="33"/>
    </row>
    <row r="81" spans="1:22">
      <c r="A81" s="32"/>
      <c r="B81" s="32"/>
      <c r="C81" s="32"/>
      <c r="D81" s="30"/>
      <c r="E81" s="30"/>
      <c r="F81" s="30"/>
      <c r="G81" s="30"/>
      <c r="H81" s="30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  <c r="T81" s="34"/>
      <c r="U81" s="34"/>
      <c r="V81" s="33"/>
    </row>
    <row r="82" spans="1:22">
      <c r="A82" s="32"/>
      <c r="B82" s="32"/>
      <c r="C82" s="32"/>
      <c r="D82" s="30"/>
      <c r="E82" s="30"/>
      <c r="F82" s="30"/>
      <c r="G82" s="30"/>
      <c r="H82" s="30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4"/>
      <c r="T82" s="34"/>
      <c r="U82" s="34"/>
      <c r="V82" s="33"/>
    </row>
    <row r="83" spans="1:22">
      <c r="A83" s="32"/>
      <c r="B83" s="32"/>
      <c r="C83" s="32"/>
      <c r="D83" s="30"/>
      <c r="E83" s="30"/>
      <c r="F83" s="30"/>
      <c r="G83" s="30"/>
      <c r="H83" s="30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  <c r="T83" s="34"/>
      <c r="U83" s="34"/>
      <c r="V83" s="33"/>
    </row>
    <row r="84" spans="1:22">
      <c r="A84" s="32"/>
      <c r="B84" s="32"/>
      <c r="C84" s="32"/>
      <c r="D84" s="30"/>
      <c r="E84" s="30"/>
      <c r="F84" s="30"/>
      <c r="G84" s="30"/>
      <c r="H84" s="30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4"/>
      <c r="T84" s="34"/>
      <c r="U84" s="34"/>
      <c r="V84" s="33"/>
    </row>
    <row r="85" spans="1:22">
      <c r="A85" s="32"/>
      <c r="B85" s="32"/>
      <c r="C85" s="32"/>
      <c r="D85" s="30"/>
      <c r="E85" s="30"/>
      <c r="F85" s="30"/>
      <c r="G85" s="30"/>
      <c r="H85" s="30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4"/>
      <c r="T85" s="34"/>
      <c r="U85" s="34"/>
      <c r="V85" s="33"/>
    </row>
    <row r="86" spans="1:22">
      <c r="A86" s="32"/>
      <c r="B86" s="32"/>
      <c r="C86" s="32"/>
      <c r="D86" s="30"/>
      <c r="E86" s="30"/>
      <c r="F86" s="30"/>
      <c r="G86" s="30"/>
      <c r="H86" s="30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34"/>
      <c r="U86" s="34"/>
      <c r="V86" s="33"/>
    </row>
    <row r="87" spans="1:22">
      <c r="A87" s="32"/>
      <c r="B87" s="32"/>
      <c r="C87" s="32"/>
      <c r="D87" s="30"/>
      <c r="E87" s="30"/>
      <c r="F87" s="30"/>
      <c r="G87" s="30"/>
      <c r="H87" s="30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4"/>
      <c r="T87" s="34"/>
      <c r="U87" s="34"/>
      <c r="V87" s="33"/>
    </row>
    <row r="88" spans="1:22">
      <c r="A88" s="32"/>
      <c r="B88" s="32"/>
      <c r="C88" s="32"/>
      <c r="D88" s="30"/>
      <c r="E88" s="30"/>
      <c r="F88" s="30"/>
      <c r="G88" s="30"/>
      <c r="H88" s="30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4"/>
      <c r="T88" s="34"/>
      <c r="U88" s="34"/>
      <c r="V88" s="33"/>
    </row>
    <row r="89" spans="1:22">
      <c r="A89" s="32"/>
      <c r="B89" s="32"/>
      <c r="C89" s="32"/>
      <c r="D89" s="30"/>
      <c r="E89" s="30"/>
      <c r="F89" s="30"/>
      <c r="G89" s="30"/>
      <c r="H89" s="30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4"/>
      <c r="T89" s="34"/>
      <c r="U89" s="34"/>
      <c r="V89" s="33"/>
    </row>
    <row r="90" spans="1:22">
      <c r="A90" s="32"/>
      <c r="B90" s="32"/>
      <c r="C90" s="32"/>
      <c r="D90" s="30"/>
      <c r="E90" s="30"/>
      <c r="F90" s="30"/>
      <c r="G90" s="30"/>
      <c r="H90" s="30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4"/>
      <c r="T90" s="34"/>
      <c r="U90" s="34"/>
      <c r="V90" s="33"/>
    </row>
    <row r="91" spans="1:22">
      <c r="A91" s="32"/>
      <c r="B91" s="32"/>
      <c r="C91" s="32"/>
      <c r="D91" s="30"/>
      <c r="E91" s="30"/>
      <c r="F91" s="30"/>
      <c r="G91" s="30"/>
      <c r="H91" s="3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4"/>
      <c r="T91" s="34"/>
      <c r="U91" s="34"/>
      <c r="V91" s="33"/>
    </row>
    <row r="92" spans="1:22">
      <c r="A92" s="32"/>
      <c r="B92" s="32"/>
      <c r="C92" s="32"/>
      <c r="D92" s="30"/>
      <c r="E92" s="30"/>
      <c r="F92" s="30"/>
      <c r="G92" s="30"/>
      <c r="H92" s="3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34"/>
      <c r="U92" s="34"/>
      <c r="V92" s="33"/>
    </row>
    <row r="93" spans="1:22">
      <c r="A93" s="32"/>
      <c r="B93" s="32"/>
      <c r="C93" s="32"/>
      <c r="D93" s="30"/>
      <c r="E93" s="30"/>
      <c r="F93" s="30"/>
      <c r="G93" s="30"/>
      <c r="H93" s="3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4"/>
      <c r="T93" s="34"/>
      <c r="U93" s="34"/>
      <c r="V93" s="33"/>
    </row>
    <row r="94" spans="1:22">
      <c r="A94" s="32"/>
      <c r="B94" s="32"/>
      <c r="C94" s="32"/>
      <c r="D94" s="30"/>
      <c r="E94" s="30"/>
      <c r="F94" s="30"/>
      <c r="G94" s="30"/>
      <c r="H94" s="3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4"/>
      <c r="T94" s="34"/>
      <c r="U94" s="34"/>
      <c r="V94" s="33"/>
    </row>
    <row r="95" spans="1:22">
      <c r="A95" s="32"/>
      <c r="B95" s="32"/>
      <c r="C95" s="32"/>
      <c r="D95" s="30"/>
      <c r="E95" s="30"/>
      <c r="F95" s="30"/>
      <c r="G95" s="30"/>
      <c r="H95" s="3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4"/>
      <c r="T95" s="34"/>
      <c r="U95" s="34"/>
      <c r="V95" s="33"/>
    </row>
    <row r="96" spans="1:22">
      <c r="A96" s="32"/>
      <c r="B96" s="32"/>
      <c r="C96" s="32"/>
      <c r="D96" s="30"/>
      <c r="E96" s="30"/>
      <c r="F96" s="30"/>
      <c r="G96" s="30"/>
      <c r="H96" s="30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4"/>
      <c r="T96" s="34"/>
      <c r="U96" s="34"/>
      <c r="V96" s="33"/>
    </row>
    <row r="97" spans="1:22">
      <c r="A97" s="32"/>
      <c r="B97" s="32"/>
      <c r="C97" s="32"/>
      <c r="D97" s="30"/>
      <c r="E97" s="30"/>
      <c r="F97" s="30"/>
      <c r="G97" s="30"/>
      <c r="H97" s="3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4"/>
      <c r="T97" s="34"/>
      <c r="U97" s="34"/>
      <c r="V97" s="33"/>
    </row>
    <row r="98" spans="1:22">
      <c r="A98" s="32"/>
      <c r="B98" s="32"/>
      <c r="C98" s="32"/>
      <c r="D98" s="30"/>
      <c r="E98" s="30"/>
      <c r="F98" s="30"/>
      <c r="G98" s="30"/>
      <c r="H98" s="3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34"/>
      <c r="U98" s="34"/>
      <c r="V98" s="33"/>
    </row>
    <row r="99" spans="1:22">
      <c r="A99" s="32"/>
      <c r="B99" s="32"/>
      <c r="C99" s="32"/>
      <c r="D99" s="30"/>
      <c r="E99" s="30"/>
      <c r="F99" s="30"/>
      <c r="G99" s="30"/>
      <c r="H99" s="3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4"/>
      <c r="T99" s="34"/>
      <c r="U99" s="34"/>
      <c r="V99" s="33"/>
    </row>
    <row r="100" spans="1:22">
      <c r="A100" s="32"/>
      <c r="B100" s="32"/>
      <c r="C100" s="32"/>
      <c r="D100" s="30"/>
      <c r="E100" s="30"/>
      <c r="F100" s="30"/>
      <c r="G100" s="30"/>
      <c r="H100" s="30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4"/>
      <c r="T100" s="34"/>
      <c r="U100" s="34"/>
      <c r="V100" s="33"/>
    </row>
    <row r="101" spans="1:22">
      <c r="A101" s="32"/>
      <c r="B101" s="32"/>
      <c r="C101" s="32"/>
      <c r="D101" s="30"/>
      <c r="E101" s="30"/>
      <c r="F101" s="30"/>
      <c r="G101" s="30"/>
      <c r="H101" s="30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4"/>
      <c r="T101" s="34"/>
      <c r="U101" s="34"/>
      <c r="V101" s="33"/>
    </row>
    <row r="102" spans="1:22">
      <c r="A102" s="32"/>
      <c r="B102" s="32"/>
      <c r="C102" s="32"/>
      <c r="D102" s="30"/>
      <c r="E102" s="30"/>
      <c r="F102" s="30"/>
      <c r="G102" s="30"/>
      <c r="H102" s="30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4"/>
      <c r="T102" s="34"/>
      <c r="U102" s="34"/>
      <c r="V102" s="33"/>
    </row>
    <row r="103" spans="1:22">
      <c r="A103" s="32"/>
      <c r="B103" s="32"/>
      <c r="C103" s="32"/>
      <c r="D103" s="30"/>
      <c r="E103" s="30"/>
      <c r="F103" s="30"/>
      <c r="G103" s="30"/>
      <c r="H103" s="30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4"/>
      <c r="T103" s="34"/>
      <c r="U103" s="34"/>
      <c r="V103" s="33"/>
    </row>
    <row r="104" spans="1:22">
      <c r="A104" s="32"/>
      <c r="B104" s="32"/>
      <c r="C104" s="32"/>
      <c r="D104" s="30"/>
      <c r="E104" s="30"/>
      <c r="F104" s="30"/>
      <c r="G104" s="30"/>
      <c r="H104" s="30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34"/>
      <c r="U104" s="34"/>
      <c r="V104" s="33"/>
    </row>
  </sheetData>
  <mergeCells count="25">
    <mergeCell ref="S6:S7"/>
    <mergeCell ref="T6:T7"/>
    <mergeCell ref="V6:V7"/>
    <mergeCell ref="E6:G6"/>
    <mergeCell ref="Q6:Q7"/>
    <mergeCell ref="R6:R7"/>
    <mergeCell ref="U6:U7"/>
    <mergeCell ref="N6:N7"/>
    <mergeCell ref="L6:L7"/>
    <mergeCell ref="M6:M7"/>
    <mergeCell ref="O6:O7"/>
    <mergeCell ref="P6:P7"/>
    <mergeCell ref="I6:I7"/>
    <mergeCell ref="J6:J7"/>
    <mergeCell ref="K6:K7"/>
    <mergeCell ref="D1:O1"/>
    <mergeCell ref="D2:O2"/>
    <mergeCell ref="D3:I3"/>
    <mergeCell ref="D4:I4"/>
    <mergeCell ref="D5:V5"/>
    <mergeCell ref="A5:A7"/>
    <mergeCell ref="B5:B7"/>
    <mergeCell ref="C5:C7"/>
    <mergeCell ref="D6:D7"/>
    <mergeCell ref="H6:H7"/>
  </mergeCells>
  <pageMargins left="0.70866141732283472" right="0.70866141732283472" top="1.1811023622047245" bottom="0.74803149606299213" header="0.31496062992125984" footer="0.31496062992125984"/>
  <pageSetup paperSize="9" scale="4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107"/>
  <sheetViews>
    <sheetView zoomScaleNormal="100" workbookViewId="0">
      <selection activeCell="B5" sqref="B5:B7"/>
    </sheetView>
  </sheetViews>
  <sheetFormatPr defaultRowHeight="15"/>
  <cols>
    <col min="1" max="1" width="22.5703125" bestFit="1" customWidth="1"/>
    <col min="2" max="2" width="11.85546875" customWidth="1"/>
    <col min="3" max="3" width="12.85546875" customWidth="1"/>
    <col min="6" max="6" width="13.5703125" customWidth="1"/>
    <col min="7" max="7" width="13.42578125" customWidth="1"/>
    <col min="8" max="8" width="17.140625" customWidth="1"/>
    <col min="9" max="9" width="12.7109375" customWidth="1"/>
    <col min="10" max="10" width="15.28515625" customWidth="1"/>
    <col min="11" max="13" width="14.7109375" customWidth="1"/>
    <col min="14" max="14" width="15.140625" customWidth="1"/>
    <col min="15" max="15" width="11.7109375" customWidth="1"/>
    <col min="16" max="16" width="16.7109375" customWidth="1"/>
    <col min="17" max="18" width="10.85546875" customWidth="1"/>
    <col min="19" max="20" width="12" customWidth="1"/>
    <col min="21" max="21" width="12.140625" customWidth="1"/>
    <col min="22" max="22" width="14.140625" customWidth="1"/>
  </cols>
  <sheetData>
    <row r="1" spans="1:23" ht="18">
      <c r="A1" s="20"/>
      <c r="B1" s="234" t="s">
        <v>59</v>
      </c>
      <c r="C1" s="234"/>
      <c r="D1" s="234"/>
      <c r="E1" s="234"/>
      <c r="F1" s="234"/>
      <c r="G1" s="234"/>
      <c r="H1" s="234"/>
      <c r="I1" s="234"/>
      <c r="J1" s="234"/>
      <c r="K1" s="21"/>
      <c r="L1" s="21"/>
      <c r="M1" s="21"/>
      <c r="N1" s="21"/>
      <c r="O1" s="21"/>
      <c r="P1" s="21"/>
    </row>
    <row r="2" spans="1:23" ht="18">
      <c r="A2" s="21"/>
      <c r="B2" s="234" t="s">
        <v>73</v>
      </c>
      <c r="C2" s="234"/>
      <c r="D2" s="234"/>
      <c r="E2" s="234"/>
      <c r="F2" s="234"/>
      <c r="G2" s="234"/>
      <c r="H2" s="234"/>
      <c r="I2" s="234"/>
      <c r="J2" s="234"/>
      <c r="K2" s="21"/>
      <c r="L2" s="21"/>
      <c r="M2" s="21"/>
      <c r="N2" s="21"/>
      <c r="O2" s="21"/>
      <c r="P2" s="21"/>
    </row>
    <row r="3" spans="1:23">
      <c r="A3" s="21"/>
      <c r="B3" s="225" t="s">
        <v>270</v>
      </c>
      <c r="C3" s="225"/>
      <c r="D3" s="225"/>
      <c r="E3" s="73"/>
      <c r="F3" s="73"/>
      <c r="G3" s="3"/>
      <c r="H3" s="3"/>
      <c r="I3" s="73"/>
      <c r="J3" s="23"/>
      <c r="K3" s="21"/>
      <c r="L3" s="21"/>
      <c r="M3" s="21"/>
      <c r="N3" s="21"/>
      <c r="O3" s="21"/>
      <c r="P3" s="21"/>
    </row>
    <row r="4" spans="1:23">
      <c r="A4" s="24"/>
      <c r="B4" s="235" t="s">
        <v>657</v>
      </c>
      <c r="C4" s="235"/>
      <c r="D4" s="235"/>
      <c r="E4" s="76"/>
      <c r="F4" s="76"/>
      <c r="G4" s="4"/>
      <c r="H4" s="4"/>
      <c r="I4" s="76"/>
      <c r="J4" s="14"/>
      <c r="K4" s="26"/>
      <c r="L4" s="26"/>
      <c r="M4" s="26"/>
      <c r="N4" s="26"/>
      <c r="O4" s="26"/>
      <c r="P4" s="26"/>
    </row>
    <row r="5" spans="1:23" ht="15" customHeight="1">
      <c r="A5" s="231" t="s">
        <v>516</v>
      </c>
      <c r="B5" s="231" t="s">
        <v>516</v>
      </c>
      <c r="C5" s="231" t="s">
        <v>546</v>
      </c>
      <c r="D5" s="231" t="s">
        <v>545</v>
      </c>
      <c r="E5" s="236" t="s">
        <v>62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</row>
    <row r="6" spans="1:23" ht="15" customHeight="1">
      <c r="A6" s="231"/>
      <c r="B6" s="231"/>
      <c r="C6" s="231"/>
      <c r="D6" s="231"/>
      <c r="E6" s="233" t="s">
        <v>63</v>
      </c>
      <c r="F6" s="237" t="s">
        <v>551</v>
      </c>
      <c r="G6" s="238"/>
      <c r="H6" s="239"/>
      <c r="I6" s="233" t="s">
        <v>64</v>
      </c>
      <c r="J6" s="233" t="s">
        <v>65</v>
      </c>
      <c r="K6" s="240" t="s">
        <v>494</v>
      </c>
      <c r="L6" s="240" t="s">
        <v>547</v>
      </c>
      <c r="M6" s="233" t="s">
        <v>66</v>
      </c>
      <c r="N6" s="233" t="s">
        <v>67</v>
      </c>
      <c r="O6" s="240" t="s">
        <v>495</v>
      </c>
      <c r="P6" s="242" t="s">
        <v>554</v>
      </c>
      <c r="Q6" s="233" t="s">
        <v>69</v>
      </c>
      <c r="R6" s="240" t="s">
        <v>552</v>
      </c>
      <c r="S6" s="240" t="s">
        <v>553</v>
      </c>
      <c r="T6" s="233" t="s">
        <v>70</v>
      </c>
      <c r="U6" s="233" t="s">
        <v>71</v>
      </c>
      <c r="V6" s="242" t="s">
        <v>555</v>
      </c>
      <c r="W6" s="233" t="s">
        <v>72</v>
      </c>
    </row>
    <row r="7" spans="1:23" ht="63.75" customHeight="1">
      <c r="A7" s="232"/>
      <c r="B7" s="232"/>
      <c r="C7" s="232"/>
      <c r="D7" s="232"/>
      <c r="E7" s="227"/>
      <c r="F7" s="107" t="s">
        <v>548</v>
      </c>
      <c r="G7" s="107" t="s">
        <v>549</v>
      </c>
      <c r="H7" s="107" t="s">
        <v>550</v>
      </c>
      <c r="I7" s="227"/>
      <c r="J7" s="227"/>
      <c r="K7" s="241"/>
      <c r="L7" s="241"/>
      <c r="M7" s="227"/>
      <c r="N7" s="227"/>
      <c r="O7" s="241"/>
      <c r="P7" s="232"/>
      <c r="Q7" s="227"/>
      <c r="R7" s="241"/>
      <c r="S7" s="241"/>
      <c r="T7" s="227"/>
      <c r="U7" s="227"/>
      <c r="V7" s="232"/>
      <c r="W7" s="227"/>
    </row>
    <row r="8" spans="1:23" ht="24">
      <c r="A8" s="182" t="s">
        <v>615</v>
      </c>
      <c r="B8" s="198" t="s">
        <v>683</v>
      </c>
      <c r="C8" s="182"/>
      <c r="D8" s="182"/>
      <c r="E8" s="181"/>
      <c r="F8" s="181"/>
      <c r="G8" s="181"/>
      <c r="H8" s="181"/>
      <c r="I8" s="181"/>
      <c r="J8" s="181"/>
      <c r="K8" s="199"/>
      <c r="L8" s="183"/>
      <c r="M8" s="183"/>
      <c r="N8" s="183"/>
      <c r="O8" s="183"/>
      <c r="P8" s="183"/>
      <c r="Q8" s="183"/>
      <c r="R8" s="183"/>
      <c r="S8" s="183"/>
      <c r="T8" s="34"/>
      <c r="U8" s="34"/>
      <c r="V8" s="34"/>
      <c r="W8" s="34"/>
    </row>
    <row r="9" spans="1:23" ht="42">
      <c r="A9" s="182" t="s">
        <v>615</v>
      </c>
      <c r="B9" s="200" t="s">
        <v>641</v>
      </c>
      <c r="C9" s="182" t="s">
        <v>375</v>
      </c>
      <c r="D9" s="182"/>
      <c r="E9" s="181">
        <v>2374.6999999999998</v>
      </c>
      <c r="F9" s="181">
        <v>70.599999999999994</v>
      </c>
      <c r="G9" s="181">
        <v>106.5</v>
      </c>
      <c r="H9" s="181">
        <v>52.1</v>
      </c>
      <c r="I9" s="181">
        <v>9867</v>
      </c>
      <c r="J9" s="181">
        <v>1980</v>
      </c>
      <c r="K9" s="199">
        <v>0.15</v>
      </c>
      <c r="L9" s="183" t="s">
        <v>649</v>
      </c>
      <c r="M9" s="183">
        <v>1</v>
      </c>
      <c r="N9" s="183">
        <v>3</v>
      </c>
      <c r="O9" s="183"/>
      <c r="P9" s="183">
        <v>1</v>
      </c>
      <c r="Q9" s="183">
        <v>1</v>
      </c>
      <c r="R9" s="183">
        <v>1</v>
      </c>
      <c r="S9" s="183">
        <v>1</v>
      </c>
      <c r="T9" s="34" t="s">
        <v>650</v>
      </c>
      <c r="U9" s="34" t="s">
        <v>594</v>
      </c>
      <c r="V9" s="34">
        <v>1</v>
      </c>
      <c r="W9" s="34">
        <v>1</v>
      </c>
    </row>
    <row r="10" spans="1:23" ht="42">
      <c r="A10" s="182" t="s">
        <v>615</v>
      </c>
      <c r="B10" s="200" t="s">
        <v>642</v>
      </c>
      <c r="C10" s="182" t="s">
        <v>375</v>
      </c>
      <c r="D10" s="182"/>
      <c r="E10" s="181">
        <v>2560.3000000000002</v>
      </c>
      <c r="F10" s="181">
        <v>70.599999999999994</v>
      </c>
      <c r="G10" s="181">
        <v>106.5</v>
      </c>
      <c r="H10" s="181">
        <v>50.3</v>
      </c>
      <c r="I10" s="181">
        <v>9762</v>
      </c>
      <c r="J10" s="181">
        <v>1980</v>
      </c>
      <c r="K10" s="199">
        <v>0.41</v>
      </c>
      <c r="L10" s="183" t="s">
        <v>649</v>
      </c>
      <c r="M10" s="183">
        <v>1</v>
      </c>
      <c r="N10" s="183">
        <v>3</v>
      </c>
      <c r="O10" s="183">
        <v>2020</v>
      </c>
      <c r="P10" s="183">
        <v>1</v>
      </c>
      <c r="Q10" s="183">
        <v>1</v>
      </c>
      <c r="R10" s="183">
        <v>1</v>
      </c>
      <c r="S10" s="183">
        <v>1</v>
      </c>
      <c r="T10" s="34" t="s">
        <v>650</v>
      </c>
      <c r="U10" s="34" t="s">
        <v>594</v>
      </c>
      <c r="V10" s="34">
        <v>1</v>
      </c>
      <c r="W10" s="34">
        <v>1</v>
      </c>
    </row>
    <row r="11" spans="1:23" ht="42">
      <c r="A11" s="182" t="s">
        <v>615</v>
      </c>
      <c r="B11" s="200" t="s">
        <v>643</v>
      </c>
      <c r="C11" s="182" t="s">
        <v>375</v>
      </c>
      <c r="D11" s="182"/>
      <c r="E11" s="181">
        <v>2360.1999999999998</v>
      </c>
      <c r="F11" s="181">
        <v>70.599999999999994</v>
      </c>
      <c r="G11" s="181">
        <v>106.5</v>
      </c>
      <c r="H11" s="181">
        <v>52.4</v>
      </c>
      <c r="I11" s="181">
        <v>9854</v>
      </c>
      <c r="J11" s="181">
        <v>1980</v>
      </c>
      <c r="K11" s="199">
        <v>0.42</v>
      </c>
      <c r="L11" s="183" t="s">
        <v>649</v>
      </c>
      <c r="M11" s="183">
        <v>1</v>
      </c>
      <c r="N11" s="183">
        <v>3</v>
      </c>
      <c r="O11" s="183">
        <v>2020</v>
      </c>
      <c r="P11" s="183">
        <v>1</v>
      </c>
      <c r="Q11" s="183">
        <v>1</v>
      </c>
      <c r="R11" s="183">
        <v>1</v>
      </c>
      <c r="S11" s="183">
        <v>1</v>
      </c>
      <c r="T11" s="34" t="s">
        <v>650</v>
      </c>
      <c r="U11" s="34" t="s">
        <v>594</v>
      </c>
      <c r="V11" s="34">
        <v>1</v>
      </c>
      <c r="W11" s="34">
        <v>1</v>
      </c>
    </row>
    <row r="12" spans="1:23" ht="42">
      <c r="A12" s="182" t="s">
        <v>615</v>
      </c>
      <c r="B12" s="200" t="s">
        <v>644</v>
      </c>
      <c r="C12" s="182" t="s">
        <v>375</v>
      </c>
      <c r="D12" s="182"/>
      <c r="E12" s="181">
        <v>2360.1999999999998</v>
      </c>
      <c r="F12" s="181">
        <v>70.599999999999994</v>
      </c>
      <c r="G12" s="181">
        <v>106.5</v>
      </c>
      <c r="H12" s="181">
        <v>52.4</v>
      </c>
      <c r="I12" s="181">
        <v>9854</v>
      </c>
      <c r="J12" s="181">
        <v>1980</v>
      </c>
      <c r="K12" s="199">
        <v>0.44</v>
      </c>
      <c r="L12" s="183" t="s">
        <v>649</v>
      </c>
      <c r="M12" s="183">
        <v>1</v>
      </c>
      <c r="N12" s="183">
        <v>3</v>
      </c>
      <c r="O12" s="183"/>
      <c r="P12" s="183">
        <v>1</v>
      </c>
      <c r="Q12" s="183">
        <v>1</v>
      </c>
      <c r="R12" s="183">
        <v>1</v>
      </c>
      <c r="S12" s="183">
        <v>1</v>
      </c>
      <c r="T12" s="34" t="s">
        <v>650</v>
      </c>
      <c r="U12" s="34" t="s">
        <v>594</v>
      </c>
      <c r="V12" s="34">
        <v>1</v>
      </c>
      <c r="W12" s="34">
        <v>1</v>
      </c>
    </row>
    <row r="13" spans="1:23">
      <c r="A13" s="32"/>
      <c r="B13" s="32"/>
      <c r="C13" s="32"/>
      <c r="D13" s="32"/>
      <c r="E13" s="30"/>
      <c r="F13" s="30"/>
      <c r="G13" s="30"/>
      <c r="H13" s="30"/>
      <c r="I13" s="30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3"/>
    </row>
    <row r="14" spans="1:23">
      <c r="A14" s="32"/>
      <c r="B14" s="32"/>
      <c r="C14" s="32"/>
      <c r="D14" s="32"/>
      <c r="E14" s="30"/>
      <c r="F14" s="30"/>
      <c r="G14" s="30"/>
      <c r="H14" s="30"/>
      <c r="I14" s="30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3"/>
    </row>
    <row r="15" spans="1:23">
      <c r="A15" s="32"/>
      <c r="B15" s="32"/>
      <c r="C15" s="32"/>
      <c r="D15" s="32"/>
      <c r="E15" s="30"/>
      <c r="F15" s="30"/>
      <c r="G15" s="30"/>
      <c r="H15" s="30"/>
      <c r="I15" s="30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3"/>
    </row>
    <row r="16" spans="1:23">
      <c r="A16" s="32"/>
      <c r="B16" s="32"/>
      <c r="C16" s="32"/>
      <c r="D16" s="32"/>
      <c r="E16" s="30"/>
      <c r="F16" s="30"/>
      <c r="G16" s="30"/>
      <c r="H16" s="30"/>
      <c r="I16" s="30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3"/>
    </row>
    <row r="17" spans="1:23">
      <c r="A17" s="32"/>
      <c r="B17" s="32"/>
      <c r="C17" s="32"/>
      <c r="D17" s="32"/>
      <c r="E17" s="30"/>
      <c r="F17" s="30"/>
      <c r="G17" s="30"/>
      <c r="H17" s="30"/>
      <c r="I17" s="30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3"/>
    </row>
    <row r="18" spans="1:23">
      <c r="A18" s="32"/>
      <c r="B18" s="32"/>
      <c r="C18" s="32"/>
      <c r="D18" s="32"/>
      <c r="E18" s="30"/>
      <c r="F18" s="30"/>
      <c r="G18" s="30"/>
      <c r="H18" s="30"/>
      <c r="I18" s="30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3"/>
    </row>
    <row r="19" spans="1:23">
      <c r="A19" s="32"/>
      <c r="B19" s="32"/>
      <c r="C19" s="32"/>
      <c r="D19" s="32"/>
      <c r="E19" s="30"/>
      <c r="F19" s="30"/>
      <c r="G19" s="30"/>
      <c r="H19" s="30"/>
      <c r="I19" s="30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3"/>
    </row>
    <row r="20" spans="1:23">
      <c r="A20" s="32"/>
      <c r="B20" s="32"/>
      <c r="C20" s="32"/>
      <c r="D20" s="32"/>
      <c r="E20" s="30"/>
      <c r="F20" s="30"/>
      <c r="G20" s="30"/>
      <c r="H20" s="30"/>
      <c r="I20" s="30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4"/>
      <c r="V20" s="34"/>
      <c r="W20" s="33"/>
    </row>
    <row r="21" spans="1:23">
      <c r="A21" s="32"/>
      <c r="B21" s="32"/>
      <c r="C21" s="32"/>
      <c r="D21" s="32"/>
      <c r="E21" s="30"/>
      <c r="F21" s="30"/>
      <c r="G21" s="30"/>
      <c r="H21" s="30"/>
      <c r="I21" s="30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34"/>
      <c r="W21" s="33"/>
    </row>
    <row r="22" spans="1:23">
      <c r="A22" s="32"/>
      <c r="B22" s="32"/>
      <c r="C22" s="32"/>
      <c r="D22" s="32"/>
      <c r="E22" s="30"/>
      <c r="F22" s="30"/>
      <c r="G22" s="30"/>
      <c r="H22" s="30"/>
      <c r="I22" s="30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4"/>
      <c r="V22" s="34"/>
      <c r="W22" s="33"/>
    </row>
    <row r="23" spans="1:23">
      <c r="A23" s="32"/>
      <c r="B23" s="32"/>
      <c r="C23" s="32"/>
      <c r="D23" s="32"/>
      <c r="E23" s="30"/>
      <c r="F23" s="30"/>
      <c r="G23" s="30"/>
      <c r="H23" s="30"/>
      <c r="I23" s="30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4"/>
      <c r="V23" s="34"/>
      <c r="W23" s="33"/>
    </row>
    <row r="24" spans="1:23">
      <c r="A24" s="32"/>
      <c r="B24" s="32"/>
      <c r="C24" s="32"/>
      <c r="D24" s="32"/>
      <c r="E24" s="30"/>
      <c r="F24" s="30"/>
      <c r="G24" s="30"/>
      <c r="H24" s="30"/>
      <c r="I24" s="30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34"/>
      <c r="V24" s="34"/>
      <c r="W24" s="33"/>
    </row>
    <row r="25" spans="1:23">
      <c r="A25" s="32"/>
      <c r="B25" s="32"/>
      <c r="C25" s="32"/>
      <c r="D25" s="32"/>
      <c r="E25" s="30"/>
      <c r="F25" s="30"/>
      <c r="G25" s="30"/>
      <c r="H25" s="30"/>
      <c r="I25" s="30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4"/>
      <c r="V25" s="34"/>
      <c r="W25" s="33"/>
    </row>
    <row r="26" spans="1:23">
      <c r="A26" s="32"/>
      <c r="B26" s="32"/>
      <c r="C26" s="32"/>
      <c r="D26" s="32"/>
      <c r="E26" s="30"/>
      <c r="F26" s="30"/>
      <c r="G26" s="30"/>
      <c r="H26" s="30"/>
      <c r="I26" s="30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34"/>
      <c r="V26" s="34"/>
      <c r="W26" s="33"/>
    </row>
    <row r="27" spans="1:23">
      <c r="A27" s="32"/>
      <c r="B27" s="32"/>
      <c r="C27" s="32"/>
      <c r="D27" s="32"/>
      <c r="E27" s="30"/>
      <c r="F27" s="30"/>
      <c r="G27" s="30"/>
      <c r="H27" s="30"/>
      <c r="I27" s="30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4"/>
      <c r="V27" s="34"/>
      <c r="W27" s="33"/>
    </row>
    <row r="28" spans="1:23">
      <c r="A28" s="32"/>
      <c r="B28" s="32"/>
      <c r="C28" s="32"/>
      <c r="D28" s="32"/>
      <c r="E28" s="30"/>
      <c r="F28" s="30"/>
      <c r="G28" s="30"/>
      <c r="H28" s="30"/>
      <c r="I28" s="30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4"/>
      <c r="V28" s="34"/>
      <c r="W28" s="33"/>
    </row>
    <row r="29" spans="1:23">
      <c r="A29" s="32"/>
      <c r="B29" s="32"/>
      <c r="C29" s="32"/>
      <c r="D29" s="32"/>
      <c r="E29" s="30"/>
      <c r="F29" s="30"/>
      <c r="G29" s="30"/>
      <c r="H29" s="30"/>
      <c r="I29" s="30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4"/>
      <c r="V29" s="34"/>
      <c r="W29" s="33"/>
    </row>
    <row r="30" spans="1:23">
      <c r="A30" s="32"/>
      <c r="B30" s="32"/>
      <c r="C30" s="32"/>
      <c r="D30" s="32"/>
      <c r="E30" s="30"/>
      <c r="F30" s="30"/>
      <c r="G30" s="30"/>
      <c r="H30" s="30"/>
      <c r="I30" s="30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3"/>
    </row>
    <row r="31" spans="1:23">
      <c r="A31" s="32"/>
      <c r="B31" s="32"/>
      <c r="C31" s="32"/>
      <c r="D31" s="32"/>
      <c r="E31" s="30"/>
      <c r="F31" s="30"/>
      <c r="G31" s="30"/>
      <c r="H31" s="30"/>
      <c r="I31" s="30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3"/>
    </row>
    <row r="32" spans="1:23">
      <c r="A32" s="32"/>
      <c r="B32" s="32"/>
      <c r="C32" s="32"/>
      <c r="D32" s="32"/>
      <c r="E32" s="30"/>
      <c r="F32" s="30"/>
      <c r="G32" s="30"/>
      <c r="H32" s="30"/>
      <c r="I32" s="30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34"/>
      <c r="V32" s="34"/>
      <c r="W32" s="33"/>
    </row>
    <row r="33" spans="1:23">
      <c r="A33" s="32"/>
      <c r="B33" s="32"/>
      <c r="C33" s="32"/>
      <c r="D33" s="32"/>
      <c r="E33" s="30"/>
      <c r="F33" s="30"/>
      <c r="G33" s="30"/>
      <c r="H33" s="30"/>
      <c r="I33" s="30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4"/>
      <c r="V33" s="34"/>
      <c r="W33" s="33"/>
    </row>
    <row r="34" spans="1:23">
      <c r="A34" s="32"/>
      <c r="B34" s="32"/>
      <c r="C34" s="32"/>
      <c r="D34" s="32"/>
      <c r="E34" s="30"/>
      <c r="F34" s="30"/>
      <c r="G34" s="30"/>
      <c r="H34" s="30"/>
      <c r="I34" s="30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34"/>
      <c r="V34" s="34"/>
      <c r="W34" s="33"/>
    </row>
    <row r="35" spans="1:23">
      <c r="A35" s="32"/>
      <c r="B35" s="32"/>
      <c r="C35" s="32"/>
      <c r="D35" s="32"/>
      <c r="E35" s="30"/>
      <c r="F35" s="30"/>
      <c r="G35" s="30"/>
      <c r="H35" s="30"/>
      <c r="I35" s="3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/>
      <c r="U35" s="34"/>
      <c r="V35" s="34"/>
      <c r="W35" s="33"/>
    </row>
    <row r="36" spans="1:23">
      <c r="A36" s="32"/>
      <c r="B36" s="32"/>
      <c r="C36" s="32"/>
      <c r="D36" s="32"/>
      <c r="E36" s="30"/>
      <c r="F36" s="30"/>
      <c r="G36" s="30"/>
      <c r="H36" s="30"/>
      <c r="I36" s="30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  <c r="U36" s="34"/>
      <c r="V36" s="34"/>
      <c r="W36" s="33"/>
    </row>
    <row r="37" spans="1:23">
      <c r="A37" s="32"/>
      <c r="B37" s="32"/>
      <c r="C37" s="32"/>
      <c r="D37" s="32"/>
      <c r="E37" s="30"/>
      <c r="F37" s="30"/>
      <c r="G37" s="30"/>
      <c r="H37" s="30"/>
      <c r="I37" s="30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3"/>
    </row>
    <row r="38" spans="1:23">
      <c r="A38" s="32"/>
      <c r="B38" s="32"/>
      <c r="C38" s="32"/>
      <c r="D38" s="32"/>
      <c r="E38" s="30"/>
      <c r="F38" s="30"/>
      <c r="G38" s="30"/>
      <c r="H38" s="30"/>
      <c r="I38" s="30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34"/>
      <c r="V38" s="34"/>
      <c r="W38" s="33"/>
    </row>
    <row r="39" spans="1:23">
      <c r="A39" s="32"/>
      <c r="B39" s="32"/>
      <c r="C39" s="32"/>
      <c r="D39" s="32"/>
      <c r="E39" s="30"/>
      <c r="F39" s="30"/>
      <c r="G39" s="30"/>
      <c r="H39" s="30"/>
      <c r="I39" s="30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  <c r="U39" s="34"/>
      <c r="V39" s="34"/>
      <c r="W39" s="33"/>
    </row>
    <row r="40" spans="1:23">
      <c r="A40" s="32"/>
      <c r="B40" s="32"/>
      <c r="C40" s="32"/>
      <c r="D40" s="32"/>
      <c r="E40" s="30"/>
      <c r="F40" s="30"/>
      <c r="G40" s="30"/>
      <c r="H40" s="30"/>
      <c r="I40" s="30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/>
      <c r="U40" s="34"/>
      <c r="V40" s="34"/>
      <c r="W40" s="33"/>
    </row>
    <row r="41" spans="1:23">
      <c r="A41" s="32"/>
      <c r="B41" s="32"/>
      <c r="C41" s="32"/>
      <c r="D41" s="32"/>
      <c r="E41" s="30"/>
      <c r="F41" s="30"/>
      <c r="G41" s="30"/>
      <c r="H41" s="30"/>
      <c r="I41" s="30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  <c r="U41" s="34"/>
      <c r="V41" s="34"/>
      <c r="W41" s="33"/>
    </row>
    <row r="42" spans="1:23">
      <c r="A42" s="32"/>
      <c r="B42" s="32"/>
      <c r="C42" s="32"/>
      <c r="D42" s="32"/>
      <c r="E42" s="30"/>
      <c r="F42" s="30"/>
      <c r="G42" s="30"/>
      <c r="H42" s="30"/>
      <c r="I42" s="30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  <c r="U42" s="34"/>
      <c r="V42" s="34"/>
      <c r="W42" s="33"/>
    </row>
    <row r="43" spans="1:23">
      <c r="A43" s="32"/>
      <c r="B43" s="32"/>
      <c r="C43" s="32"/>
      <c r="D43" s="32"/>
      <c r="E43" s="30"/>
      <c r="F43" s="30"/>
      <c r="G43" s="30"/>
      <c r="H43" s="30"/>
      <c r="I43" s="30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  <c r="U43" s="34"/>
      <c r="V43" s="34"/>
      <c r="W43" s="33"/>
    </row>
    <row r="44" spans="1:23">
      <c r="A44" s="32"/>
      <c r="B44" s="32"/>
      <c r="C44" s="32"/>
      <c r="D44" s="32"/>
      <c r="E44" s="30"/>
      <c r="F44" s="30"/>
      <c r="G44" s="30"/>
      <c r="H44" s="30"/>
      <c r="I44" s="30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34"/>
      <c r="V44" s="34"/>
      <c r="W44" s="33"/>
    </row>
    <row r="45" spans="1:23">
      <c r="A45" s="32"/>
      <c r="B45" s="32"/>
      <c r="C45" s="32"/>
      <c r="D45" s="32"/>
      <c r="E45" s="30"/>
      <c r="F45" s="30"/>
      <c r="G45" s="30"/>
      <c r="H45" s="30"/>
      <c r="I45" s="30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4"/>
      <c r="V45" s="34"/>
      <c r="W45" s="33"/>
    </row>
    <row r="46" spans="1:23">
      <c r="A46" s="32"/>
      <c r="B46" s="32"/>
      <c r="C46" s="32"/>
      <c r="D46" s="32"/>
      <c r="E46" s="30"/>
      <c r="F46" s="30"/>
      <c r="G46" s="30"/>
      <c r="H46" s="30"/>
      <c r="I46" s="30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3"/>
    </row>
    <row r="47" spans="1:23">
      <c r="A47" s="32"/>
      <c r="B47" s="32"/>
      <c r="C47" s="32"/>
      <c r="D47" s="32"/>
      <c r="E47" s="30"/>
      <c r="F47" s="30"/>
      <c r="G47" s="30"/>
      <c r="H47" s="30"/>
      <c r="I47" s="30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4"/>
      <c r="V47" s="34"/>
      <c r="W47" s="33"/>
    </row>
    <row r="48" spans="1:23">
      <c r="A48" s="32"/>
      <c r="B48" s="32"/>
      <c r="C48" s="32"/>
      <c r="D48" s="32"/>
      <c r="E48" s="30"/>
      <c r="F48" s="30"/>
      <c r="G48" s="30"/>
      <c r="H48" s="30"/>
      <c r="I48" s="30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/>
      <c r="U48" s="34"/>
      <c r="V48" s="34"/>
      <c r="W48" s="33"/>
    </row>
    <row r="49" spans="1:23">
      <c r="A49" s="32"/>
      <c r="B49" s="32"/>
      <c r="C49" s="32"/>
      <c r="D49" s="32"/>
      <c r="E49" s="30"/>
      <c r="F49" s="30"/>
      <c r="G49" s="30"/>
      <c r="H49" s="30"/>
      <c r="I49" s="30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4"/>
      <c r="U49" s="34"/>
      <c r="V49" s="34"/>
      <c r="W49" s="33"/>
    </row>
    <row r="50" spans="1:23">
      <c r="A50" s="32"/>
      <c r="B50" s="32"/>
      <c r="C50" s="32"/>
      <c r="D50" s="32"/>
      <c r="E50" s="30"/>
      <c r="F50" s="30"/>
      <c r="G50" s="30"/>
      <c r="H50" s="30"/>
      <c r="I50" s="30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4"/>
      <c r="U50" s="34"/>
      <c r="V50" s="34"/>
      <c r="W50" s="33"/>
    </row>
    <row r="51" spans="1:23">
      <c r="A51" s="32"/>
      <c r="B51" s="32"/>
      <c r="C51" s="32"/>
      <c r="D51" s="32"/>
      <c r="E51" s="30"/>
      <c r="F51" s="30"/>
      <c r="G51" s="30"/>
      <c r="H51" s="30"/>
      <c r="I51" s="30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/>
      <c r="U51" s="34"/>
      <c r="V51" s="34"/>
      <c r="W51" s="33"/>
    </row>
    <row r="52" spans="1:23">
      <c r="A52" s="32"/>
      <c r="B52" s="32"/>
      <c r="C52" s="32"/>
      <c r="D52" s="32"/>
      <c r="E52" s="30"/>
      <c r="F52" s="30"/>
      <c r="G52" s="30"/>
      <c r="H52" s="30"/>
      <c r="I52" s="30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  <c r="U52" s="34"/>
      <c r="V52" s="34"/>
      <c r="W52" s="33"/>
    </row>
    <row r="53" spans="1:23">
      <c r="A53" s="32"/>
      <c r="B53" s="32"/>
      <c r="C53" s="32"/>
      <c r="D53" s="32"/>
      <c r="E53" s="30"/>
      <c r="F53" s="30"/>
      <c r="G53" s="30"/>
      <c r="H53" s="30"/>
      <c r="I53" s="30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/>
      <c r="U53" s="34"/>
      <c r="V53" s="34"/>
      <c r="W53" s="33"/>
    </row>
    <row r="54" spans="1:23">
      <c r="A54" s="32"/>
      <c r="B54" s="32"/>
      <c r="C54" s="32"/>
      <c r="D54" s="32"/>
      <c r="E54" s="30"/>
      <c r="F54" s="30"/>
      <c r="G54" s="30"/>
      <c r="H54" s="30"/>
      <c r="I54" s="30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4"/>
      <c r="U54" s="34"/>
      <c r="V54" s="34"/>
      <c r="W54" s="33"/>
    </row>
    <row r="55" spans="1:23">
      <c r="A55" s="32"/>
      <c r="B55" s="32"/>
      <c r="C55" s="32"/>
      <c r="D55" s="32"/>
      <c r="E55" s="30"/>
      <c r="F55" s="30"/>
      <c r="G55" s="30"/>
      <c r="H55" s="30"/>
      <c r="I55" s="30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  <c r="U55" s="34"/>
      <c r="V55" s="34"/>
      <c r="W55" s="33"/>
    </row>
    <row r="56" spans="1:23">
      <c r="A56" s="32"/>
      <c r="B56" s="32"/>
      <c r="C56" s="32"/>
      <c r="D56" s="32"/>
      <c r="E56" s="30"/>
      <c r="F56" s="30"/>
      <c r="G56" s="30"/>
      <c r="H56" s="30"/>
      <c r="I56" s="30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4"/>
      <c r="U56" s="34"/>
      <c r="V56" s="34"/>
      <c r="W56" s="33"/>
    </row>
    <row r="57" spans="1:23">
      <c r="A57" s="32"/>
      <c r="B57" s="32"/>
      <c r="C57" s="32"/>
      <c r="D57" s="32"/>
      <c r="E57" s="30"/>
      <c r="F57" s="30"/>
      <c r="G57" s="30"/>
      <c r="H57" s="30"/>
      <c r="I57" s="30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4"/>
      <c r="U57" s="34"/>
      <c r="V57" s="34"/>
      <c r="W57" s="33"/>
    </row>
    <row r="58" spans="1:23">
      <c r="A58" s="32"/>
      <c r="B58" s="32"/>
      <c r="C58" s="32"/>
      <c r="D58" s="32"/>
      <c r="E58" s="30"/>
      <c r="F58" s="30"/>
      <c r="G58" s="30"/>
      <c r="H58" s="30"/>
      <c r="I58" s="30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4"/>
      <c r="U58" s="34"/>
      <c r="V58" s="34"/>
      <c r="W58" s="33"/>
    </row>
    <row r="59" spans="1:23">
      <c r="A59" s="32"/>
      <c r="B59" s="32"/>
      <c r="C59" s="32"/>
      <c r="D59" s="32"/>
      <c r="E59" s="30"/>
      <c r="F59" s="30"/>
      <c r="G59" s="30"/>
      <c r="H59" s="30"/>
      <c r="I59" s="30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4"/>
      <c r="U59" s="34"/>
      <c r="V59" s="34"/>
      <c r="W59" s="33"/>
    </row>
    <row r="60" spans="1:23">
      <c r="A60" s="32"/>
      <c r="B60" s="32"/>
      <c r="C60" s="32"/>
      <c r="D60" s="32"/>
      <c r="E60" s="30"/>
      <c r="F60" s="30"/>
      <c r="G60" s="30"/>
      <c r="H60" s="30"/>
      <c r="I60" s="30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/>
      <c r="U60" s="34"/>
      <c r="V60" s="34"/>
      <c r="W60" s="33"/>
    </row>
    <row r="61" spans="1:23">
      <c r="A61" s="32"/>
      <c r="B61" s="32"/>
      <c r="C61" s="32"/>
      <c r="D61" s="32"/>
      <c r="E61" s="30"/>
      <c r="F61" s="30"/>
      <c r="G61" s="30"/>
      <c r="H61" s="30"/>
      <c r="I61" s="30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4"/>
      <c r="U61" s="34"/>
      <c r="V61" s="34"/>
      <c r="W61" s="33"/>
    </row>
    <row r="62" spans="1:23">
      <c r="A62" s="32"/>
      <c r="B62" s="32"/>
      <c r="C62" s="32"/>
      <c r="D62" s="32"/>
      <c r="E62" s="30"/>
      <c r="F62" s="30"/>
      <c r="G62" s="30"/>
      <c r="H62" s="30"/>
      <c r="I62" s="30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4"/>
      <c r="U62" s="34"/>
      <c r="V62" s="34"/>
      <c r="W62" s="33"/>
    </row>
    <row r="63" spans="1:23">
      <c r="A63" s="32"/>
      <c r="B63" s="32"/>
      <c r="C63" s="32"/>
      <c r="D63" s="32"/>
      <c r="E63" s="30"/>
      <c r="F63" s="30"/>
      <c r="G63" s="30"/>
      <c r="H63" s="30"/>
      <c r="I63" s="30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4"/>
      <c r="U63" s="34"/>
      <c r="V63" s="34"/>
      <c r="W63" s="33"/>
    </row>
    <row r="64" spans="1:23">
      <c r="A64" s="32"/>
      <c r="B64" s="32"/>
      <c r="C64" s="32"/>
      <c r="D64" s="32"/>
      <c r="E64" s="30"/>
      <c r="F64" s="30"/>
      <c r="G64" s="30"/>
      <c r="H64" s="30"/>
      <c r="I64" s="30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4"/>
      <c r="U64" s="34"/>
      <c r="V64" s="34"/>
      <c r="W64" s="33"/>
    </row>
    <row r="65" spans="1:23">
      <c r="A65" s="32"/>
      <c r="B65" s="32"/>
      <c r="C65" s="32"/>
      <c r="D65" s="32"/>
      <c r="E65" s="30"/>
      <c r="F65" s="30"/>
      <c r="G65" s="30"/>
      <c r="H65" s="30"/>
      <c r="I65" s="30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/>
      <c r="U65" s="34"/>
      <c r="V65" s="34"/>
      <c r="W65" s="33"/>
    </row>
    <row r="66" spans="1:23">
      <c r="A66" s="32"/>
      <c r="B66" s="32"/>
      <c r="C66" s="32"/>
      <c r="D66" s="32"/>
      <c r="E66" s="30"/>
      <c r="F66" s="30"/>
      <c r="G66" s="30"/>
      <c r="H66" s="30"/>
      <c r="I66" s="30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  <c r="U66" s="34"/>
      <c r="V66" s="34"/>
      <c r="W66" s="33"/>
    </row>
    <row r="67" spans="1:23">
      <c r="A67" s="32"/>
      <c r="B67" s="32"/>
      <c r="C67" s="32"/>
      <c r="D67" s="32"/>
      <c r="E67" s="30"/>
      <c r="F67" s="30"/>
      <c r="G67" s="30"/>
      <c r="H67" s="30"/>
      <c r="I67" s="30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4"/>
      <c r="U67" s="34"/>
      <c r="V67" s="34"/>
      <c r="W67" s="33"/>
    </row>
    <row r="68" spans="1:23">
      <c r="A68" s="32"/>
      <c r="B68" s="32"/>
      <c r="C68" s="32"/>
      <c r="D68" s="32"/>
      <c r="E68" s="30"/>
      <c r="F68" s="30"/>
      <c r="G68" s="30"/>
      <c r="H68" s="30"/>
      <c r="I68" s="30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4"/>
      <c r="U68" s="34"/>
      <c r="V68" s="34"/>
      <c r="W68" s="33"/>
    </row>
    <row r="69" spans="1:23">
      <c r="A69" s="32"/>
      <c r="B69" s="32"/>
      <c r="C69" s="32"/>
      <c r="D69" s="32"/>
      <c r="E69" s="30"/>
      <c r="F69" s="30"/>
      <c r="G69" s="30"/>
      <c r="H69" s="30"/>
      <c r="I69" s="30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34"/>
      <c r="V69" s="34"/>
      <c r="W69" s="33"/>
    </row>
    <row r="70" spans="1:23">
      <c r="A70" s="32"/>
      <c r="B70" s="32"/>
      <c r="C70" s="32"/>
      <c r="D70" s="32"/>
      <c r="E70" s="30"/>
      <c r="F70" s="30"/>
      <c r="G70" s="30"/>
      <c r="H70" s="30"/>
      <c r="I70" s="30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4"/>
      <c r="U70" s="34"/>
      <c r="V70" s="34"/>
      <c r="W70" s="33"/>
    </row>
    <row r="71" spans="1:23">
      <c r="A71" s="32"/>
      <c r="B71" s="32"/>
      <c r="C71" s="32"/>
      <c r="D71" s="32"/>
      <c r="E71" s="30"/>
      <c r="F71" s="30"/>
      <c r="G71" s="30"/>
      <c r="H71" s="30"/>
      <c r="I71" s="30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4"/>
      <c r="U71" s="34"/>
      <c r="V71" s="34"/>
      <c r="W71" s="33"/>
    </row>
    <row r="72" spans="1:23">
      <c r="A72" s="32"/>
      <c r="B72" s="32"/>
      <c r="C72" s="32"/>
      <c r="D72" s="32"/>
      <c r="E72" s="30"/>
      <c r="F72" s="30"/>
      <c r="G72" s="30"/>
      <c r="H72" s="30"/>
      <c r="I72" s="30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/>
      <c r="U72" s="34"/>
      <c r="V72" s="34"/>
      <c r="W72" s="33"/>
    </row>
    <row r="73" spans="1:23">
      <c r="A73" s="32"/>
      <c r="B73" s="32"/>
      <c r="C73" s="32"/>
      <c r="D73" s="32"/>
      <c r="E73" s="30"/>
      <c r="F73" s="30"/>
      <c r="G73" s="30"/>
      <c r="H73" s="30"/>
      <c r="I73" s="30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4"/>
      <c r="U73" s="34"/>
      <c r="V73" s="34"/>
      <c r="W73" s="33"/>
    </row>
    <row r="74" spans="1:23">
      <c r="A74" s="32"/>
      <c r="B74" s="32"/>
      <c r="C74" s="32"/>
      <c r="D74" s="32"/>
      <c r="E74" s="30"/>
      <c r="F74" s="30"/>
      <c r="G74" s="30"/>
      <c r="H74" s="30"/>
      <c r="I74" s="30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4"/>
      <c r="U74" s="34"/>
      <c r="V74" s="34"/>
      <c r="W74" s="33"/>
    </row>
    <row r="75" spans="1:23">
      <c r="A75" s="32"/>
      <c r="B75" s="32"/>
      <c r="C75" s="32"/>
      <c r="D75" s="32"/>
      <c r="E75" s="30"/>
      <c r="F75" s="30"/>
      <c r="G75" s="30"/>
      <c r="H75" s="30"/>
      <c r="I75" s="30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4"/>
      <c r="U75" s="34"/>
      <c r="V75" s="34"/>
      <c r="W75" s="33"/>
    </row>
    <row r="76" spans="1:23">
      <c r="A76" s="32"/>
      <c r="B76" s="32"/>
      <c r="C76" s="32"/>
      <c r="D76" s="32"/>
      <c r="E76" s="30"/>
      <c r="F76" s="30"/>
      <c r="G76" s="30"/>
      <c r="H76" s="30"/>
      <c r="I76" s="30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4"/>
      <c r="U76" s="34"/>
      <c r="V76" s="34"/>
      <c r="W76" s="33"/>
    </row>
    <row r="77" spans="1:23">
      <c r="A77" s="32"/>
      <c r="B77" s="32"/>
      <c r="C77" s="32"/>
      <c r="D77" s="32"/>
      <c r="E77" s="30"/>
      <c r="F77" s="30"/>
      <c r="G77" s="30"/>
      <c r="H77" s="30"/>
      <c r="I77" s="30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4"/>
      <c r="U77" s="34"/>
      <c r="V77" s="34"/>
      <c r="W77" s="33"/>
    </row>
    <row r="78" spans="1:23">
      <c r="A78" s="32"/>
      <c r="B78" s="32"/>
      <c r="C78" s="32"/>
      <c r="D78" s="32"/>
      <c r="E78" s="30"/>
      <c r="F78" s="30"/>
      <c r="G78" s="30"/>
      <c r="H78" s="30"/>
      <c r="I78" s="30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4"/>
      <c r="U78" s="34"/>
      <c r="V78" s="34"/>
      <c r="W78" s="33"/>
    </row>
    <row r="79" spans="1:23">
      <c r="A79" s="32"/>
      <c r="B79" s="32"/>
      <c r="C79" s="32"/>
      <c r="D79" s="32"/>
      <c r="E79" s="30"/>
      <c r="F79" s="30"/>
      <c r="G79" s="30"/>
      <c r="H79" s="30"/>
      <c r="I79" s="30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4"/>
      <c r="U79" s="34"/>
      <c r="V79" s="34"/>
      <c r="W79" s="33"/>
    </row>
    <row r="80" spans="1:23">
      <c r="A80" s="32"/>
      <c r="B80" s="32"/>
      <c r="C80" s="32"/>
      <c r="D80" s="32"/>
      <c r="E80" s="30"/>
      <c r="F80" s="30"/>
      <c r="G80" s="30"/>
      <c r="H80" s="30"/>
      <c r="I80" s="30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4"/>
      <c r="U80" s="34"/>
      <c r="V80" s="34"/>
      <c r="W80" s="33"/>
    </row>
    <row r="81" spans="1:23">
      <c r="A81" s="32"/>
      <c r="B81" s="32"/>
      <c r="C81" s="32"/>
      <c r="D81" s="32"/>
      <c r="E81" s="30"/>
      <c r="F81" s="30"/>
      <c r="G81" s="30"/>
      <c r="H81" s="30"/>
      <c r="I81" s="30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4"/>
      <c r="U81" s="34"/>
      <c r="V81" s="34"/>
      <c r="W81" s="33"/>
    </row>
    <row r="82" spans="1:23">
      <c r="A82" s="32"/>
      <c r="B82" s="32"/>
      <c r="C82" s="32"/>
      <c r="D82" s="32"/>
      <c r="E82" s="30"/>
      <c r="F82" s="30"/>
      <c r="G82" s="30"/>
      <c r="H82" s="30"/>
      <c r="I82" s="30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4"/>
      <c r="U82" s="34"/>
      <c r="V82" s="34"/>
      <c r="W82" s="33"/>
    </row>
    <row r="83" spans="1:23">
      <c r="A83" s="32"/>
      <c r="B83" s="32"/>
      <c r="C83" s="32"/>
      <c r="D83" s="32"/>
      <c r="E83" s="30"/>
      <c r="F83" s="30"/>
      <c r="G83" s="30"/>
      <c r="H83" s="30"/>
      <c r="I83" s="30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4"/>
      <c r="U83" s="34"/>
      <c r="V83" s="34"/>
      <c r="W83" s="33"/>
    </row>
    <row r="84" spans="1:23">
      <c r="A84" s="32"/>
      <c r="B84" s="32"/>
      <c r="C84" s="32"/>
      <c r="D84" s="32"/>
      <c r="E84" s="30"/>
      <c r="F84" s="30"/>
      <c r="G84" s="30"/>
      <c r="H84" s="30"/>
      <c r="I84" s="30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4"/>
      <c r="U84" s="34"/>
      <c r="V84" s="34"/>
      <c r="W84" s="33"/>
    </row>
    <row r="85" spans="1:23">
      <c r="A85" s="32"/>
      <c r="B85" s="32"/>
      <c r="C85" s="32"/>
      <c r="D85" s="32"/>
      <c r="E85" s="30"/>
      <c r="F85" s="30"/>
      <c r="G85" s="30"/>
      <c r="H85" s="30"/>
      <c r="I85" s="30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4"/>
      <c r="U85" s="34"/>
      <c r="V85" s="34"/>
      <c r="W85" s="33"/>
    </row>
    <row r="86" spans="1:23">
      <c r="A86" s="32"/>
      <c r="B86" s="32"/>
      <c r="C86" s="32"/>
      <c r="D86" s="32"/>
      <c r="E86" s="30"/>
      <c r="F86" s="30"/>
      <c r="G86" s="30"/>
      <c r="H86" s="30"/>
      <c r="I86" s="30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4"/>
      <c r="U86" s="34"/>
      <c r="V86" s="34"/>
      <c r="W86" s="33"/>
    </row>
    <row r="87" spans="1:23">
      <c r="A87" s="32"/>
      <c r="B87" s="32"/>
      <c r="C87" s="32"/>
      <c r="D87" s="32"/>
      <c r="E87" s="30"/>
      <c r="F87" s="30"/>
      <c r="G87" s="30"/>
      <c r="H87" s="30"/>
      <c r="I87" s="30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4"/>
      <c r="U87" s="34"/>
      <c r="V87" s="34"/>
      <c r="W87" s="33"/>
    </row>
    <row r="88" spans="1:23">
      <c r="A88" s="32"/>
      <c r="B88" s="32"/>
      <c r="C88" s="32"/>
      <c r="D88" s="32"/>
      <c r="E88" s="30"/>
      <c r="F88" s="30"/>
      <c r="G88" s="30"/>
      <c r="H88" s="30"/>
      <c r="I88" s="30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4"/>
      <c r="U88" s="34"/>
      <c r="V88" s="34"/>
      <c r="W88" s="33"/>
    </row>
    <row r="89" spans="1:23">
      <c r="A89" s="32"/>
      <c r="B89" s="32"/>
      <c r="C89" s="32"/>
      <c r="D89" s="32"/>
      <c r="E89" s="30"/>
      <c r="F89" s="30"/>
      <c r="G89" s="30"/>
      <c r="H89" s="30"/>
      <c r="I89" s="30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4"/>
      <c r="U89" s="34"/>
      <c r="V89" s="34"/>
      <c r="W89" s="33"/>
    </row>
    <row r="90" spans="1:23">
      <c r="A90" s="32"/>
      <c r="B90" s="32"/>
      <c r="C90" s="32"/>
      <c r="D90" s="32"/>
      <c r="E90" s="30"/>
      <c r="F90" s="30"/>
      <c r="G90" s="30"/>
      <c r="H90" s="30"/>
      <c r="I90" s="30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4"/>
      <c r="U90" s="34"/>
      <c r="V90" s="34"/>
      <c r="W90" s="33"/>
    </row>
    <row r="91" spans="1:23">
      <c r="A91" s="32"/>
      <c r="B91" s="32"/>
      <c r="C91" s="32"/>
      <c r="D91" s="32"/>
      <c r="E91" s="30"/>
      <c r="F91" s="30"/>
      <c r="G91" s="30"/>
      <c r="H91" s="30"/>
      <c r="I91" s="30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4"/>
      <c r="U91" s="34"/>
      <c r="V91" s="34"/>
      <c r="W91" s="33"/>
    </row>
    <row r="92" spans="1:23">
      <c r="A92" s="32"/>
      <c r="B92" s="32"/>
      <c r="C92" s="32"/>
      <c r="D92" s="32"/>
      <c r="E92" s="30"/>
      <c r="F92" s="30"/>
      <c r="G92" s="30"/>
      <c r="H92" s="30"/>
      <c r="I92" s="30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  <c r="U92" s="34"/>
      <c r="V92" s="34"/>
      <c r="W92" s="33"/>
    </row>
    <row r="93" spans="1:23">
      <c r="A93" s="32"/>
      <c r="B93" s="32"/>
      <c r="C93" s="32"/>
      <c r="D93" s="32"/>
      <c r="E93" s="30"/>
      <c r="F93" s="30"/>
      <c r="G93" s="30"/>
      <c r="H93" s="30"/>
      <c r="I93" s="30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4"/>
      <c r="U93" s="34"/>
      <c r="V93" s="34"/>
      <c r="W93" s="33"/>
    </row>
    <row r="94" spans="1:23">
      <c r="A94" s="32"/>
      <c r="B94" s="32"/>
      <c r="C94" s="32"/>
      <c r="D94" s="32"/>
      <c r="E94" s="30"/>
      <c r="F94" s="30"/>
      <c r="G94" s="30"/>
      <c r="H94" s="30"/>
      <c r="I94" s="30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4"/>
      <c r="U94" s="34"/>
      <c r="V94" s="34"/>
      <c r="W94" s="33"/>
    </row>
    <row r="95" spans="1:23">
      <c r="A95" s="32"/>
      <c r="B95" s="32"/>
      <c r="C95" s="32"/>
      <c r="D95" s="32"/>
      <c r="E95" s="30"/>
      <c r="F95" s="30"/>
      <c r="G95" s="30"/>
      <c r="H95" s="30"/>
      <c r="I95" s="30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4"/>
      <c r="U95" s="34"/>
      <c r="V95" s="34"/>
      <c r="W95" s="33"/>
    </row>
    <row r="96" spans="1:23">
      <c r="A96" s="32"/>
      <c r="B96" s="32"/>
      <c r="C96" s="32"/>
      <c r="D96" s="32"/>
      <c r="E96" s="30"/>
      <c r="F96" s="30"/>
      <c r="G96" s="30"/>
      <c r="H96" s="30"/>
      <c r="I96" s="30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4"/>
      <c r="U96" s="34"/>
      <c r="V96" s="34"/>
      <c r="W96" s="33"/>
    </row>
    <row r="97" spans="1:23">
      <c r="A97" s="32"/>
      <c r="B97" s="32"/>
      <c r="C97" s="32"/>
      <c r="D97" s="32"/>
      <c r="E97" s="30"/>
      <c r="F97" s="30"/>
      <c r="G97" s="30"/>
      <c r="H97" s="30"/>
      <c r="I97" s="30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3"/>
    </row>
    <row r="98" spans="1:23">
      <c r="A98" s="32"/>
      <c r="B98" s="32"/>
      <c r="C98" s="32"/>
      <c r="D98" s="32"/>
      <c r="E98" s="30"/>
      <c r="F98" s="30"/>
      <c r="G98" s="30"/>
      <c r="H98" s="30"/>
      <c r="I98" s="30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4"/>
      <c r="U98" s="34"/>
      <c r="V98" s="34"/>
      <c r="W98" s="33"/>
    </row>
    <row r="99" spans="1:23">
      <c r="A99" s="32"/>
      <c r="B99" s="32"/>
      <c r="C99" s="32"/>
      <c r="D99" s="32"/>
      <c r="E99" s="30"/>
      <c r="F99" s="30"/>
      <c r="G99" s="30"/>
      <c r="H99" s="30"/>
      <c r="I99" s="30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4"/>
      <c r="U99" s="34"/>
      <c r="V99" s="34"/>
      <c r="W99" s="33"/>
    </row>
    <row r="100" spans="1:23">
      <c r="A100" s="32"/>
      <c r="B100" s="32"/>
      <c r="C100" s="32"/>
      <c r="D100" s="32"/>
      <c r="E100" s="30"/>
      <c r="F100" s="30"/>
      <c r="G100" s="30"/>
      <c r="H100" s="30"/>
      <c r="I100" s="30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4"/>
      <c r="U100" s="34"/>
      <c r="V100" s="34"/>
      <c r="W100" s="33"/>
    </row>
    <row r="101" spans="1:23">
      <c r="A101" s="32"/>
      <c r="B101" s="32"/>
      <c r="C101" s="32"/>
      <c r="D101" s="32"/>
      <c r="E101" s="30"/>
      <c r="F101" s="30"/>
      <c r="G101" s="30"/>
      <c r="H101" s="30"/>
      <c r="I101" s="30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4"/>
      <c r="U101" s="34"/>
      <c r="V101" s="34"/>
      <c r="W101" s="33"/>
    </row>
    <row r="102" spans="1:23">
      <c r="A102" s="32"/>
      <c r="B102" s="32"/>
      <c r="C102" s="32"/>
      <c r="D102" s="32"/>
      <c r="E102" s="30"/>
      <c r="F102" s="30"/>
      <c r="G102" s="30"/>
      <c r="H102" s="30"/>
      <c r="I102" s="30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4"/>
      <c r="U102" s="34"/>
      <c r="V102" s="34"/>
      <c r="W102" s="33"/>
    </row>
    <row r="103" spans="1:23">
      <c r="A103" s="32"/>
      <c r="B103" s="32"/>
      <c r="C103" s="32"/>
      <c r="D103" s="32"/>
      <c r="E103" s="30"/>
      <c r="F103" s="30"/>
      <c r="G103" s="30"/>
      <c r="H103" s="30"/>
      <c r="I103" s="30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4"/>
      <c r="U103" s="34"/>
      <c r="V103" s="34"/>
      <c r="W103" s="33"/>
    </row>
    <row r="104" spans="1:23">
      <c r="A104" s="32"/>
      <c r="B104" s="32"/>
      <c r="C104" s="32"/>
      <c r="D104" s="32"/>
      <c r="E104" s="30"/>
      <c r="F104" s="30"/>
      <c r="G104" s="30"/>
      <c r="H104" s="30"/>
      <c r="I104" s="30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4"/>
      <c r="U104" s="34"/>
      <c r="V104" s="34"/>
      <c r="W104" s="33"/>
    </row>
    <row r="105" spans="1:23">
      <c r="A105" s="32"/>
      <c r="B105" s="32"/>
      <c r="C105" s="32"/>
      <c r="D105" s="32"/>
      <c r="E105" s="30"/>
      <c r="F105" s="30"/>
      <c r="G105" s="30"/>
      <c r="H105" s="30"/>
      <c r="I105" s="30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4"/>
      <c r="W105" s="33"/>
    </row>
    <row r="106" spans="1:23">
      <c r="A106" s="32"/>
      <c r="B106" s="32"/>
      <c r="C106" s="32"/>
      <c r="D106" s="32"/>
      <c r="E106" s="30"/>
      <c r="F106" s="30"/>
      <c r="G106" s="30"/>
      <c r="H106" s="30"/>
      <c r="I106" s="30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4"/>
      <c r="U106" s="34"/>
      <c r="V106" s="34"/>
      <c r="W106" s="33"/>
    </row>
    <row r="107" spans="1:23">
      <c r="A107" s="32"/>
      <c r="B107" s="30"/>
      <c r="C107" s="30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2"/>
      <c r="O107" s="32"/>
      <c r="P107" s="33"/>
    </row>
  </sheetData>
  <mergeCells count="26">
    <mergeCell ref="L6:L7"/>
    <mergeCell ref="M6:M7"/>
    <mergeCell ref="N6:N7"/>
    <mergeCell ref="O6:O7"/>
    <mergeCell ref="P6:P7"/>
    <mergeCell ref="A5:A7"/>
    <mergeCell ref="B5:B7"/>
    <mergeCell ref="C5:C7"/>
    <mergeCell ref="I6:I7"/>
    <mergeCell ref="J6:J7"/>
    <mergeCell ref="D5:D7"/>
    <mergeCell ref="E5:W5"/>
    <mergeCell ref="E6:E7"/>
    <mergeCell ref="F6:H6"/>
    <mergeCell ref="V6:V7"/>
    <mergeCell ref="W6:W7"/>
    <mergeCell ref="Q6:Q7"/>
    <mergeCell ref="R6:R7"/>
    <mergeCell ref="S6:S7"/>
    <mergeCell ref="T6:T7"/>
    <mergeCell ref="U6:U7"/>
    <mergeCell ref="K6:K7"/>
    <mergeCell ref="B1:J1"/>
    <mergeCell ref="B2:J2"/>
    <mergeCell ref="B3:D3"/>
    <mergeCell ref="B4:D4"/>
  </mergeCells>
  <pageMargins left="0.70866141732283472" right="0.70866141732283472" top="1.1811023622047245" bottom="0.74803149606299213" header="0.31496062992125984" footer="0.31496062992125984"/>
  <pageSetup paperSize="9" scale="4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"/>
  <sheetViews>
    <sheetView zoomScaleNormal="100" workbookViewId="0">
      <selection activeCell="B5" sqref="B5:K5"/>
    </sheetView>
  </sheetViews>
  <sheetFormatPr defaultRowHeight="15"/>
  <cols>
    <col min="11" max="11" width="6.28515625" customWidth="1"/>
  </cols>
  <sheetData>
    <row r="1" spans="1:11" ht="18">
      <c r="A1" s="20"/>
      <c r="B1" s="234" t="s">
        <v>59</v>
      </c>
      <c r="C1" s="234"/>
      <c r="D1" s="234"/>
      <c r="E1" s="234"/>
      <c r="F1" s="234"/>
      <c r="G1" s="234"/>
      <c r="H1" s="21"/>
      <c r="I1" s="21"/>
      <c r="J1" s="21"/>
      <c r="K1" s="21"/>
    </row>
    <row r="2" spans="1:11" ht="18">
      <c r="A2" s="21"/>
      <c r="B2" s="234" t="s">
        <v>590</v>
      </c>
      <c r="C2" s="234"/>
      <c r="D2" s="234"/>
      <c r="E2" s="234"/>
      <c r="F2" s="234"/>
      <c r="G2" s="234"/>
      <c r="H2" s="21"/>
      <c r="I2" s="21"/>
      <c r="J2" s="21"/>
      <c r="K2" s="21"/>
    </row>
    <row r="3" spans="1:11">
      <c r="A3" s="21"/>
      <c r="B3" s="225" t="s">
        <v>270</v>
      </c>
      <c r="C3" s="225"/>
      <c r="D3" s="225"/>
      <c r="E3" s="13"/>
      <c r="F3" s="13"/>
      <c r="G3" s="23"/>
      <c r="H3" s="21"/>
      <c r="I3" s="21"/>
      <c r="J3" s="21"/>
      <c r="K3" s="21"/>
    </row>
    <row r="4" spans="1:11">
      <c r="A4" s="24"/>
      <c r="B4" s="235" t="s">
        <v>657</v>
      </c>
      <c r="C4" s="235"/>
      <c r="D4" s="235"/>
      <c r="E4" s="25"/>
      <c r="F4" s="25"/>
      <c r="G4" s="14"/>
      <c r="H4" s="26"/>
      <c r="I4" s="26"/>
      <c r="J4" s="26"/>
      <c r="K4" s="26"/>
    </row>
    <row r="5" spans="1:11">
      <c r="A5" s="227" t="s">
        <v>61</v>
      </c>
      <c r="B5" s="236" t="s">
        <v>62</v>
      </c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35">
      <c r="A6" s="227"/>
      <c r="B6" s="27" t="s">
        <v>63</v>
      </c>
      <c r="C6" s="27" t="s">
        <v>64</v>
      </c>
      <c r="D6" s="27" t="s">
        <v>65</v>
      </c>
      <c r="E6" s="27" t="s">
        <v>66</v>
      </c>
      <c r="F6" s="27" t="s">
        <v>67</v>
      </c>
      <c r="G6" s="27" t="s">
        <v>68</v>
      </c>
      <c r="H6" s="27" t="s">
        <v>69</v>
      </c>
      <c r="I6" s="27" t="s">
        <v>70</v>
      </c>
      <c r="J6" s="27" t="s">
        <v>71</v>
      </c>
      <c r="K6" s="27" t="s">
        <v>72</v>
      </c>
    </row>
    <row r="7" spans="1:11" ht="31.5">
      <c r="A7" s="161" t="s">
        <v>595</v>
      </c>
      <c r="B7" s="162">
        <v>682</v>
      </c>
      <c r="C7" s="162">
        <v>2536</v>
      </c>
      <c r="D7" s="163">
        <v>1991</v>
      </c>
      <c r="E7" s="163">
        <v>2</v>
      </c>
      <c r="F7" s="163">
        <v>3</v>
      </c>
      <c r="G7" s="163">
        <v>1</v>
      </c>
      <c r="H7" s="163">
        <v>1</v>
      </c>
      <c r="I7" s="164" t="s">
        <v>593</v>
      </c>
      <c r="J7" s="164" t="s">
        <v>594</v>
      </c>
      <c r="K7" s="163">
        <v>1</v>
      </c>
    </row>
    <row r="8" spans="1:11" ht="42">
      <c r="A8" s="161" t="s">
        <v>596</v>
      </c>
      <c r="B8" s="162">
        <v>63</v>
      </c>
      <c r="C8" s="162">
        <v>279</v>
      </c>
      <c r="D8" s="163">
        <v>1982</v>
      </c>
      <c r="E8" s="163">
        <v>2</v>
      </c>
      <c r="F8" s="163">
        <v>3</v>
      </c>
      <c r="G8" s="163">
        <v>1</v>
      </c>
      <c r="H8" s="163">
        <v>1</v>
      </c>
      <c r="I8" s="164" t="s">
        <v>593</v>
      </c>
      <c r="J8" s="164" t="s">
        <v>594</v>
      </c>
      <c r="K8" s="163">
        <v>1</v>
      </c>
    </row>
    <row r="9" spans="1:11" ht="31.5">
      <c r="A9" s="161" t="s">
        <v>597</v>
      </c>
      <c r="B9" s="162">
        <v>72.400000000000006</v>
      </c>
      <c r="C9" s="162">
        <v>202</v>
      </c>
      <c r="D9" s="163">
        <v>2001</v>
      </c>
      <c r="E9" s="163">
        <v>2</v>
      </c>
      <c r="F9" s="163">
        <v>3</v>
      </c>
      <c r="G9" s="163">
        <v>1</v>
      </c>
      <c r="H9" s="163">
        <v>2</v>
      </c>
      <c r="I9" s="164" t="s">
        <v>593</v>
      </c>
      <c r="J9" s="164" t="s">
        <v>594</v>
      </c>
      <c r="K9" s="163">
        <v>1</v>
      </c>
    </row>
    <row r="10" spans="1:11" ht="42">
      <c r="A10" s="161" t="s">
        <v>598</v>
      </c>
      <c r="B10" s="162">
        <v>50.3</v>
      </c>
      <c r="C10" s="162">
        <v>261</v>
      </c>
      <c r="D10" s="163">
        <v>1987</v>
      </c>
      <c r="E10" s="163">
        <v>2</v>
      </c>
      <c r="F10" s="163">
        <v>3</v>
      </c>
      <c r="G10" s="163">
        <v>1</v>
      </c>
      <c r="H10" s="163">
        <v>1</v>
      </c>
      <c r="I10" s="164" t="s">
        <v>593</v>
      </c>
      <c r="J10" s="164" t="s">
        <v>594</v>
      </c>
      <c r="K10" s="163">
        <v>1</v>
      </c>
    </row>
    <row r="11" spans="1:11" ht="52.5">
      <c r="A11" s="161" t="s">
        <v>599</v>
      </c>
      <c r="B11" s="162">
        <v>52.3</v>
      </c>
      <c r="C11" s="162"/>
      <c r="D11" s="163">
        <v>1988</v>
      </c>
      <c r="E11" s="163">
        <v>2</v>
      </c>
      <c r="F11" s="163">
        <v>3</v>
      </c>
      <c r="G11" s="163">
        <v>1</v>
      </c>
      <c r="H11" s="163">
        <v>1</v>
      </c>
      <c r="I11" s="164" t="s">
        <v>593</v>
      </c>
      <c r="J11" s="164" t="s">
        <v>594</v>
      </c>
      <c r="K11" s="163"/>
    </row>
    <row r="12" spans="1:11">
      <c r="A12" s="32"/>
      <c r="B12" s="30"/>
      <c r="C12" s="30"/>
      <c r="D12" s="33"/>
      <c r="E12" s="33"/>
      <c r="F12" s="33"/>
      <c r="G12" s="33"/>
      <c r="H12" s="33"/>
      <c r="I12" s="32"/>
      <c r="J12" s="32"/>
      <c r="K12" s="33"/>
    </row>
    <row r="13" spans="1:11">
      <c r="A13" s="32"/>
      <c r="B13" s="30"/>
      <c r="C13" s="30"/>
      <c r="D13" s="33"/>
      <c r="E13" s="33"/>
      <c r="F13" s="33"/>
      <c r="G13" s="33"/>
      <c r="H13" s="33"/>
      <c r="I13" s="32"/>
      <c r="J13" s="32"/>
      <c r="K13" s="33"/>
    </row>
    <row r="14" spans="1:11">
      <c r="A14" s="32"/>
      <c r="B14" s="30"/>
      <c r="C14" s="30"/>
      <c r="D14" s="33"/>
      <c r="E14" s="33"/>
      <c r="F14" s="33"/>
      <c r="G14" s="33"/>
      <c r="H14" s="33"/>
      <c r="I14" s="32"/>
      <c r="J14" s="32"/>
      <c r="K14" s="33"/>
    </row>
    <row r="15" spans="1:11">
      <c r="A15" s="32"/>
      <c r="B15" s="30"/>
      <c r="C15" s="30"/>
      <c r="D15" s="33"/>
      <c r="E15" s="33"/>
      <c r="F15" s="33"/>
      <c r="G15" s="33"/>
      <c r="H15" s="33"/>
      <c r="I15" s="32"/>
      <c r="J15" s="32"/>
      <c r="K15" s="33"/>
    </row>
    <row r="16" spans="1:11">
      <c r="A16" s="32"/>
      <c r="B16" s="30"/>
      <c r="C16" s="30"/>
      <c r="D16" s="33"/>
      <c r="E16" s="33"/>
      <c r="F16" s="33"/>
      <c r="G16" s="33"/>
      <c r="H16" s="33"/>
      <c r="I16" s="32"/>
      <c r="J16" s="32"/>
      <c r="K16" s="33"/>
    </row>
    <row r="17" spans="1:11">
      <c r="A17" s="32"/>
      <c r="B17" s="30"/>
      <c r="C17" s="30"/>
      <c r="D17" s="33"/>
      <c r="E17" s="33"/>
      <c r="F17" s="33"/>
      <c r="G17" s="33"/>
      <c r="H17" s="33"/>
      <c r="I17" s="32"/>
      <c r="J17" s="32"/>
      <c r="K17" s="33"/>
    </row>
    <row r="18" spans="1:11">
      <c r="A18" s="32"/>
      <c r="B18" s="30"/>
      <c r="C18" s="30"/>
      <c r="D18" s="33"/>
      <c r="E18" s="33"/>
      <c r="F18" s="33"/>
      <c r="G18" s="33"/>
      <c r="H18" s="33"/>
      <c r="I18" s="32"/>
      <c r="J18" s="32"/>
      <c r="K18" s="33"/>
    </row>
    <row r="19" spans="1:11">
      <c r="A19" s="32"/>
      <c r="B19" s="30"/>
      <c r="C19" s="30"/>
      <c r="D19" s="33"/>
      <c r="E19" s="33"/>
      <c r="F19" s="33"/>
      <c r="G19" s="33"/>
      <c r="H19" s="33"/>
      <c r="I19" s="32"/>
      <c r="J19" s="32"/>
      <c r="K19" s="33"/>
    </row>
    <row r="20" spans="1:11">
      <c r="A20" s="32"/>
      <c r="B20" s="30"/>
      <c r="C20" s="30"/>
      <c r="D20" s="33"/>
      <c r="E20" s="33"/>
      <c r="F20" s="33"/>
      <c r="G20" s="33"/>
      <c r="H20" s="33"/>
      <c r="I20" s="32"/>
      <c r="J20" s="32"/>
      <c r="K20" s="33"/>
    </row>
    <row r="21" spans="1:11">
      <c r="A21" s="32"/>
      <c r="B21" s="30"/>
      <c r="C21" s="30"/>
      <c r="D21" s="33"/>
      <c r="E21" s="33"/>
      <c r="F21" s="33"/>
      <c r="G21" s="33"/>
      <c r="H21" s="33"/>
      <c r="I21" s="32"/>
      <c r="J21" s="32"/>
      <c r="K21" s="33"/>
    </row>
    <row r="22" spans="1:11">
      <c r="A22" s="32"/>
      <c r="B22" s="30"/>
      <c r="C22" s="30"/>
      <c r="D22" s="33"/>
      <c r="E22" s="33"/>
      <c r="F22" s="33"/>
      <c r="G22" s="33"/>
      <c r="H22" s="33"/>
      <c r="I22" s="32"/>
      <c r="J22" s="32"/>
      <c r="K22" s="33"/>
    </row>
  </sheetData>
  <mergeCells count="6">
    <mergeCell ref="B1:G1"/>
    <mergeCell ref="B2:G2"/>
    <mergeCell ref="B3:D3"/>
    <mergeCell ref="B4:D4"/>
    <mergeCell ref="A5:A6"/>
    <mergeCell ref="B5:K5"/>
  </mergeCells>
  <pageMargins left="1.1811023622047245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Q25"/>
  <sheetViews>
    <sheetView zoomScaleNormal="100" workbookViewId="0">
      <selection activeCell="F15" sqref="F15"/>
    </sheetView>
  </sheetViews>
  <sheetFormatPr defaultRowHeight="15"/>
  <cols>
    <col min="1" max="1" width="15.42578125" customWidth="1"/>
    <col min="2" max="2" width="11" customWidth="1"/>
    <col min="3" max="3" width="15.42578125" customWidth="1"/>
    <col min="6" max="6" width="21.140625" customWidth="1"/>
    <col min="7" max="7" width="13.7109375" customWidth="1"/>
    <col min="8" max="8" width="17.5703125" customWidth="1"/>
    <col min="9" max="9" width="13.42578125" customWidth="1"/>
    <col min="10" max="10" width="18.140625" customWidth="1"/>
    <col min="11" max="13" width="15.28515625" customWidth="1"/>
    <col min="14" max="14" width="13.42578125" customWidth="1"/>
    <col min="15" max="15" width="13.7109375" customWidth="1"/>
    <col min="16" max="16" width="18" customWidth="1"/>
    <col min="17" max="17" width="16.28515625" customWidth="1"/>
  </cols>
  <sheetData>
    <row r="1" spans="1:17" ht="18">
      <c r="A1" s="20"/>
      <c r="B1" s="234" t="s">
        <v>59</v>
      </c>
      <c r="C1" s="234"/>
      <c r="D1" s="234"/>
      <c r="E1" s="234"/>
      <c r="F1" s="234"/>
      <c r="G1" s="234"/>
      <c r="H1" s="234"/>
      <c r="I1" s="234"/>
      <c r="J1" s="234"/>
      <c r="K1" s="12"/>
      <c r="L1" s="78"/>
      <c r="M1" s="78"/>
      <c r="N1" s="21"/>
      <c r="O1" s="21"/>
      <c r="P1" s="21"/>
      <c r="Q1" s="21"/>
    </row>
    <row r="2" spans="1:17" ht="18">
      <c r="A2" s="22"/>
      <c r="B2" s="243" t="s">
        <v>271</v>
      </c>
      <c r="C2" s="234"/>
      <c r="D2" s="234"/>
      <c r="E2" s="234"/>
      <c r="F2" s="234"/>
      <c r="G2" s="234"/>
      <c r="H2" s="234"/>
      <c r="I2" s="234"/>
      <c r="J2" s="234"/>
      <c r="K2" s="12"/>
      <c r="L2" s="78"/>
      <c r="M2" s="78"/>
      <c r="N2" s="21"/>
      <c r="O2" s="21"/>
      <c r="P2" s="21"/>
      <c r="Q2" s="21"/>
    </row>
    <row r="3" spans="1:17">
      <c r="A3" s="22"/>
      <c r="B3" s="225" t="s">
        <v>270</v>
      </c>
      <c r="C3" s="225"/>
      <c r="D3" s="225"/>
      <c r="E3" s="73"/>
      <c r="F3" s="73"/>
      <c r="G3" s="13"/>
      <c r="H3" s="13"/>
      <c r="I3" s="73"/>
      <c r="J3" s="23"/>
      <c r="K3" s="23"/>
      <c r="L3" s="23"/>
      <c r="M3" s="23"/>
      <c r="N3" s="21"/>
      <c r="O3" s="21"/>
      <c r="P3" s="21"/>
      <c r="Q3" s="21"/>
    </row>
    <row r="4" spans="1:17">
      <c r="A4" s="24"/>
      <c r="B4" s="235" t="s">
        <v>657</v>
      </c>
      <c r="C4" s="235"/>
      <c r="D4" s="235"/>
      <c r="E4" s="76"/>
      <c r="F4" s="76"/>
      <c r="G4" s="25"/>
      <c r="H4" s="25"/>
      <c r="I4" s="76"/>
      <c r="J4" s="14"/>
      <c r="K4" s="14"/>
      <c r="L4" s="14"/>
      <c r="M4" s="14"/>
      <c r="N4" s="26"/>
      <c r="O4" s="26"/>
      <c r="P4" s="26"/>
      <c r="Q4" s="26"/>
    </row>
    <row r="5" spans="1:17">
      <c r="A5" s="227" t="s">
        <v>61</v>
      </c>
      <c r="B5" s="236" t="s">
        <v>62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</row>
    <row r="6" spans="1:17" ht="112.5">
      <c r="A6" s="227"/>
      <c r="B6" s="28" t="s">
        <v>63</v>
      </c>
      <c r="C6" s="28" t="s">
        <v>64</v>
      </c>
      <c r="D6" s="28" t="s">
        <v>65</v>
      </c>
      <c r="E6" s="107" t="s">
        <v>494</v>
      </c>
      <c r="F6" s="107" t="s">
        <v>547</v>
      </c>
      <c r="G6" s="28" t="s">
        <v>66</v>
      </c>
      <c r="H6" s="28" t="s">
        <v>67</v>
      </c>
      <c r="I6" s="107" t="s">
        <v>495</v>
      </c>
      <c r="J6" s="107" t="s">
        <v>554</v>
      </c>
      <c r="K6" s="77" t="s">
        <v>69</v>
      </c>
      <c r="L6" s="107" t="s">
        <v>552</v>
      </c>
      <c r="M6" s="107" t="s">
        <v>553</v>
      </c>
      <c r="N6" s="28" t="s">
        <v>70</v>
      </c>
      <c r="O6" s="28" t="s">
        <v>71</v>
      </c>
      <c r="P6" s="107" t="s">
        <v>555</v>
      </c>
      <c r="Q6" s="28" t="s">
        <v>72</v>
      </c>
    </row>
    <row r="7" spans="1:17" ht="63.75">
      <c r="A7" s="210" t="s">
        <v>773</v>
      </c>
      <c r="B7" s="211" t="s">
        <v>774</v>
      </c>
      <c r="C7" s="211" t="s">
        <v>775</v>
      </c>
      <c r="D7" s="212">
        <v>1982</v>
      </c>
      <c r="E7" s="212"/>
      <c r="F7" s="212" t="s">
        <v>776</v>
      </c>
      <c r="G7" s="212" t="s">
        <v>777</v>
      </c>
      <c r="H7" s="213">
        <v>2</v>
      </c>
      <c r="I7" s="212" t="s">
        <v>778</v>
      </c>
      <c r="J7" s="212">
        <v>1</v>
      </c>
      <c r="K7" s="212">
        <v>1</v>
      </c>
      <c r="L7" s="212">
        <v>1</v>
      </c>
      <c r="M7" s="212">
        <v>1</v>
      </c>
      <c r="N7" s="214" t="s">
        <v>779</v>
      </c>
      <c r="O7" s="214" t="s">
        <v>780</v>
      </c>
      <c r="P7" s="214" t="s">
        <v>670</v>
      </c>
      <c r="Q7" s="212">
        <v>1</v>
      </c>
    </row>
    <row r="8" spans="1:17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2"/>
      <c r="P8" s="32"/>
      <c r="Q8" s="31"/>
    </row>
    <row r="9" spans="1:17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2"/>
      <c r="P9" s="32"/>
      <c r="Q9" s="31"/>
    </row>
    <row r="10" spans="1:17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1"/>
    </row>
    <row r="11" spans="1:17">
      <c r="A11" s="29"/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2"/>
      <c r="P11" s="32"/>
      <c r="Q11" s="31"/>
    </row>
    <row r="12" spans="1:17">
      <c r="A12" s="29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2"/>
      <c r="P12" s="32"/>
      <c r="Q12" s="31"/>
    </row>
    <row r="13" spans="1:17">
      <c r="A13" s="29"/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2"/>
      <c r="P13" s="32"/>
      <c r="Q13" s="31"/>
    </row>
    <row r="14" spans="1:17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1"/>
    </row>
    <row r="15" spans="1:17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2"/>
      <c r="P15" s="32"/>
      <c r="Q15" s="31"/>
    </row>
    <row r="16" spans="1:17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2"/>
      <c r="P16" s="32"/>
      <c r="Q16" s="31"/>
    </row>
    <row r="17" spans="1:17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  <c r="P17" s="32"/>
      <c r="Q17" s="31"/>
    </row>
    <row r="18" spans="1:17">
      <c r="A18" s="29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1"/>
    </row>
    <row r="19" spans="1:17">
      <c r="A19" s="29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2"/>
      <c r="P19" s="32"/>
      <c r="Q19" s="31"/>
    </row>
    <row r="20" spans="1:17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2"/>
      <c r="P20" s="32"/>
      <c r="Q20" s="31"/>
    </row>
    <row r="21" spans="1:17">
      <c r="A21" s="29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1"/>
    </row>
    <row r="22" spans="1:17">
      <c r="A22" s="29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1"/>
    </row>
    <row r="23" spans="1:17">
      <c r="A23" s="29"/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1"/>
    </row>
    <row r="24" spans="1:17">
      <c r="A24" s="29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32"/>
      <c r="P24" s="32"/>
      <c r="Q24" s="31"/>
    </row>
    <row r="25" spans="1:17">
      <c r="A25" s="29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2"/>
      <c r="P25" s="32"/>
      <c r="Q25" s="31"/>
    </row>
  </sheetData>
  <mergeCells count="6">
    <mergeCell ref="B1:J1"/>
    <mergeCell ref="B2:J2"/>
    <mergeCell ref="B3:D3"/>
    <mergeCell ref="B4:D4"/>
    <mergeCell ref="A5:A6"/>
    <mergeCell ref="B5:Q5"/>
  </mergeCells>
  <pageMargins left="0.70866141732283472" right="0.70866141732283472" top="1.1811023622047245" bottom="0.74803149606299213" header="0.31496062992125984" footer="0.31496062992125984"/>
  <pageSetup paperSize="9" scale="5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T25"/>
  <sheetViews>
    <sheetView zoomScale="70" zoomScaleNormal="70" workbookViewId="0">
      <selection activeCell="B5" sqref="B5:T5"/>
    </sheetView>
  </sheetViews>
  <sheetFormatPr defaultRowHeight="15"/>
  <cols>
    <col min="1" max="1" width="14.7109375" customWidth="1"/>
    <col min="2" max="2" width="18.28515625" customWidth="1"/>
    <col min="3" max="4" width="14.7109375" customWidth="1"/>
    <col min="5" max="5" width="15.5703125" customWidth="1"/>
    <col min="6" max="6" width="14.7109375" customWidth="1"/>
    <col min="9" max="9" width="20.5703125" customWidth="1"/>
    <col min="10" max="10" width="12.28515625" customWidth="1"/>
    <col min="11" max="11" width="17.28515625" customWidth="1"/>
    <col min="12" max="12" width="15.28515625" customWidth="1"/>
    <col min="13" max="13" width="23.28515625" customWidth="1"/>
    <col min="14" max="20" width="15.28515625" customWidth="1"/>
  </cols>
  <sheetData>
    <row r="1" spans="1:20" ht="18">
      <c r="A1" s="20"/>
      <c r="B1" s="20"/>
      <c r="C1" s="234" t="s">
        <v>59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2"/>
      <c r="O1" s="78"/>
      <c r="P1" s="78"/>
      <c r="Q1" s="21"/>
      <c r="R1" s="21"/>
      <c r="S1" s="21"/>
      <c r="T1" s="21"/>
    </row>
    <row r="2" spans="1:20" ht="18">
      <c r="A2" s="22"/>
      <c r="B2" s="22"/>
      <c r="C2" s="243" t="s">
        <v>272</v>
      </c>
      <c r="D2" s="243"/>
      <c r="E2" s="243"/>
      <c r="F2" s="234"/>
      <c r="G2" s="234"/>
      <c r="H2" s="234"/>
      <c r="I2" s="234"/>
      <c r="J2" s="234"/>
      <c r="K2" s="234"/>
      <c r="L2" s="234"/>
      <c r="M2" s="234"/>
      <c r="N2" s="12"/>
      <c r="O2" s="78"/>
      <c r="P2" s="78"/>
      <c r="Q2" s="21"/>
      <c r="R2" s="21"/>
      <c r="S2" s="21"/>
      <c r="T2" s="21"/>
    </row>
    <row r="3" spans="1:20">
      <c r="A3" s="22"/>
      <c r="B3" s="22"/>
      <c r="C3" s="244" t="s">
        <v>270</v>
      </c>
      <c r="D3" s="244"/>
      <c r="E3" s="244"/>
      <c r="F3" s="225"/>
      <c r="G3" s="225"/>
      <c r="H3" s="73"/>
      <c r="I3" s="73"/>
      <c r="J3" s="13"/>
      <c r="K3" s="13"/>
      <c r="L3" s="73"/>
      <c r="M3" s="23"/>
      <c r="N3" s="23"/>
      <c r="O3" s="23"/>
      <c r="P3" s="23"/>
      <c r="Q3" s="21"/>
      <c r="R3" s="21"/>
      <c r="S3" s="21"/>
      <c r="T3" s="21"/>
    </row>
    <row r="4" spans="1:20">
      <c r="A4" s="24"/>
      <c r="B4" s="24"/>
      <c r="C4" s="235" t="s">
        <v>657</v>
      </c>
      <c r="D4" s="235"/>
      <c r="E4" s="235"/>
      <c r="F4" s="235"/>
      <c r="G4" s="235"/>
      <c r="H4" s="76"/>
      <c r="I4" s="76"/>
      <c r="J4" s="25"/>
      <c r="K4" s="25"/>
      <c r="L4" s="76"/>
      <c r="M4" s="14"/>
      <c r="N4" s="14"/>
      <c r="O4" s="14"/>
      <c r="P4" s="14"/>
      <c r="Q4" s="26"/>
      <c r="R4" s="26"/>
      <c r="S4" s="26"/>
      <c r="T4" s="26"/>
    </row>
    <row r="5" spans="1:20">
      <c r="A5" s="227" t="s">
        <v>61</v>
      </c>
      <c r="B5" s="228" t="s">
        <v>62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30"/>
    </row>
    <row r="6" spans="1:20" ht="146.25">
      <c r="A6" s="227"/>
      <c r="B6" s="125" t="s">
        <v>524</v>
      </c>
      <c r="C6" s="28" t="s">
        <v>63</v>
      </c>
      <c r="D6" s="107" t="s">
        <v>526</v>
      </c>
      <c r="E6" s="107" t="s">
        <v>525</v>
      </c>
      <c r="F6" s="28" t="s">
        <v>64</v>
      </c>
      <c r="G6" s="28" t="s">
        <v>65</v>
      </c>
      <c r="H6" s="107" t="s">
        <v>494</v>
      </c>
      <c r="I6" s="107" t="s">
        <v>547</v>
      </c>
      <c r="J6" s="28" t="s">
        <v>66</v>
      </c>
      <c r="K6" s="28" t="s">
        <v>67</v>
      </c>
      <c r="L6" s="107" t="s">
        <v>495</v>
      </c>
      <c r="M6" s="107" t="s">
        <v>554</v>
      </c>
      <c r="N6" s="77" t="s">
        <v>69</v>
      </c>
      <c r="O6" s="107" t="s">
        <v>552</v>
      </c>
      <c r="P6" s="107" t="s">
        <v>553</v>
      </c>
      <c r="Q6" s="28" t="s">
        <v>70</v>
      </c>
      <c r="R6" s="28" t="s">
        <v>71</v>
      </c>
      <c r="S6" s="107" t="s">
        <v>555</v>
      </c>
      <c r="T6" s="28" t="s">
        <v>72</v>
      </c>
    </row>
    <row r="7" spans="1:20">
      <c r="A7" s="156"/>
      <c r="B7" s="29"/>
      <c r="C7" s="30"/>
      <c r="D7" s="30"/>
      <c r="E7" s="30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2"/>
      <c r="S7" s="32"/>
      <c r="T7" s="31"/>
    </row>
    <row r="8" spans="1:20">
      <c r="A8" s="156"/>
      <c r="B8" s="29"/>
      <c r="C8" s="30"/>
      <c r="D8" s="30"/>
      <c r="E8" s="30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  <c r="R8" s="32"/>
      <c r="S8" s="32"/>
      <c r="T8" s="31"/>
    </row>
    <row r="9" spans="1:20">
      <c r="A9" s="156"/>
      <c r="B9" s="29"/>
      <c r="C9" s="30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  <c r="S9" s="32"/>
      <c r="T9" s="31"/>
    </row>
    <row r="10" spans="1:20">
      <c r="A10" s="156"/>
      <c r="B10" s="29"/>
      <c r="C10" s="30"/>
      <c r="D10" s="30"/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32"/>
      <c r="S10" s="32"/>
      <c r="T10" s="31"/>
    </row>
    <row r="11" spans="1:20">
      <c r="A11" s="156"/>
      <c r="B11" s="29"/>
      <c r="C11" s="30"/>
      <c r="D11" s="30"/>
      <c r="E11" s="30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2"/>
      <c r="S11" s="32"/>
      <c r="T11" s="31"/>
    </row>
    <row r="12" spans="1:20">
      <c r="A12" s="156"/>
      <c r="B12" s="29"/>
      <c r="C12" s="30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2"/>
      <c r="S12" s="32"/>
      <c r="T12" s="31"/>
    </row>
    <row r="13" spans="1:20">
      <c r="A13" s="156"/>
      <c r="B13" s="29"/>
      <c r="C13" s="30"/>
      <c r="D13" s="30"/>
      <c r="E13" s="30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2"/>
      <c r="S13" s="32"/>
      <c r="T13" s="31"/>
    </row>
    <row r="14" spans="1:20">
      <c r="A14" s="29"/>
      <c r="B14" s="29"/>
      <c r="C14" s="30"/>
      <c r="D14" s="30"/>
      <c r="E14" s="30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1"/>
    </row>
    <row r="15" spans="1:20">
      <c r="A15" s="29"/>
      <c r="B15" s="29"/>
      <c r="C15" s="30"/>
      <c r="D15" s="30"/>
      <c r="E15" s="3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1"/>
    </row>
    <row r="16" spans="1:20">
      <c r="A16" s="29"/>
      <c r="B16" s="29"/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2"/>
      <c r="S16" s="32"/>
      <c r="T16" s="31"/>
    </row>
    <row r="17" spans="1:20">
      <c r="A17" s="29"/>
      <c r="B17" s="29"/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32"/>
      <c r="S17" s="32"/>
      <c r="T17" s="31"/>
    </row>
    <row r="18" spans="1:20">
      <c r="A18" s="29"/>
      <c r="B18" s="29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2"/>
      <c r="S18" s="32"/>
      <c r="T18" s="31"/>
    </row>
    <row r="19" spans="1:20">
      <c r="A19" s="29"/>
      <c r="B19" s="29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32"/>
      <c r="S19" s="32"/>
      <c r="T19" s="31"/>
    </row>
    <row r="20" spans="1:20">
      <c r="A20" s="29"/>
      <c r="B20" s="29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2"/>
      <c r="S20" s="32"/>
      <c r="T20" s="31"/>
    </row>
    <row r="21" spans="1:20">
      <c r="A21" s="29"/>
      <c r="B21" s="29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2"/>
      <c r="S21" s="32"/>
      <c r="T21" s="31"/>
    </row>
    <row r="22" spans="1:20">
      <c r="A22" s="29"/>
      <c r="B22" s="29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2"/>
      <c r="S22" s="32"/>
      <c r="T22" s="31"/>
    </row>
    <row r="23" spans="1:20">
      <c r="A23" s="29"/>
      <c r="B23" s="29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1"/>
    </row>
    <row r="24" spans="1:20">
      <c r="A24" s="29"/>
      <c r="B24" s="29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2"/>
      <c r="S24" s="32"/>
      <c r="T24" s="31"/>
    </row>
    <row r="25" spans="1:20">
      <c r="A25" s="29"/>
      <c r="B25" s="29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2"/>
      <c r="S25" s="32"/>
      <c r="T25" s="31"/>
    </row>
  </sheetData>
  <mergeCells count="6">
    <mergeCell ref="C1:M1"/>
    <mergeCell ref="C2:M2"/>
    <mergeCell ref="C3:G3"/>
    <mergeCell ref="C4:G4"/>
    <mergeCell ref="A5:A6"/>
    <mergeCell ref="B5:T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28"/>
  <sheetViews>
    <sheetView zoomScaleNormal="100" workbookViewId="0">
      <selection activeCell="B25" sqref="B25"/>
    </sheetView>
  </sheetViews>
  <sheetFormatPr defaultRowHeight="15"/>
  <cols>
    <col min="1" max="1" width="52.85546875" style="136" customWidth="1"/>
    <col min="2" max="2" width="26.85546875" style="136" customWidth="1"/>
    <col min="3" max="16384" width="9.140625" style="136"/>
  </cols>
  <sheetData>
    <row r="1" spans="1:2" ht="23.25" customHeight="1">
      <c r="A1" s="185" t="s">
        <v>724</v>
      </c>
      <c r="B1" s="2"/>
    </row>
    <row r="2" spans="1:2">
      <c r="A2" s="225" t="s">
        <v>725</v>
      </c>
      <c r="B2" s="225"/>
    </row>
    <row r="3" spans="1:2">
      <c r="A3" s="235" t="s">
        <v>657</v>
      </c>
      <c r="B3" s="235"/>
    </row>
    <row r="4" spans="1:2">
      <c r="A4" s="186" t="s">
        <v>3</v>
      </c>
      <c r="B4" s="186" t="s">
        <v>4</v>
      </c>
    </row>
    <row r="5" spans="1:2">
      <c r="A5" s="7" t="s">
        <v>726</v>
      </c>
      <c r="B5" s="181">
        <v>5306</v>
      </c>
    </row>
    <row r="6" spans="1:2" ht="11.25" customHeight="1">
      <c r="A6" s="9" t="s">
        <v>93</v>
      </c>
      <c r="B6" s="179"/>
    </row>
    <row r="7" spans="1:2" ht="26.25" customHeight="1">
      <c r="A7" s="10" t="s">
        <v>727</v>
      </c>
      <c r="B7" s="181">
        <v>269</v>
      </c>
    </row>
    <row r="8" spans="1:2" ht="39.75" customHeight="1">
      <c r="A8" s="10" t="s">
        <v>728</v>
      </c>
      <c r="B8" s="181">
        <v>102</v>
      </c>
    </row>
    <row r="9" spans="1:2" ht="21" customHeight="1">
      <c r="A9" s="10" t="s">
        <v>729</v>
      </c>
      <c r="B9" s="181">
        <v>4935</v>
      </c>
    </row>
    <row r="10" spans="1:2" ht="22.5" customHeight="1">
      <c r="A10" s="7" t="s">
        <v>730</v>
      </c>
      <c r="B10" s="181">
        <v>193</v>
      </c>
    </row>
    <row r="11" spans="1:2" ht="22.5" customHeight="1">
      <c r="A11" s="7" t="s">
        <v>731</v>
      </c>
      <c r="B11" s="181">
        <v>281874.61</v>
      </c>
    </row>
    <row r="12" spans="1:2">
      <c r="A12" s="9" t="s">
        <v>93</v>
      </c>
      <c r="B12" s="179"/>
    </row>
    <row r="13" spans="1:2" ht="21.75" customHeight="1">
      <c r="A13" s="10" t="s">
        <v>727</v>
      </c>
      <c r="B13" s="181">
        <v>11440.4</v>
      </c>
    </row>
    <row r="14" spans="1:2" ht="21.75" customHeight="1">
      <c r="A14" s="10" t="s">
        <v>728</v>
      </c>
      <c r="B14" s="181">
        <v>12116.39</v>
      </c>
    </row>
    <row r="15" spans="1:2" ht="16.5" customHeight="1">
      <c r="A15" s="10" t="s">
        <v>729</v>
      </c>
      <c r="B15" s="181">
        <f>B11-B13-B14</f>
        <v>258317.81999999995</v>
      </c>
    </row>
    <row r="16" spans="1:2" ht="26.25" customHeight="1">
      <c r="A16" s="7" t="s">
        <v>732</v>
      </c>
      <c r="B16" s="181"/>
    </row>
    <row r="17" spans="1:2">
      <c r="A17" s="9" t="s">
        <v>733</v>
      </c>
      <c r="B17" s="181"/>
    </row>
    <row r="18" spans="1:2">
      <c r="A18" s="9" t="s">
        <v>734</v>
      </c>
      <c r="B18" s="181"/>
    </row>
    <row r="19" spans="1:2" ht="33.75" customHeight="1">
      <c r="A19" s="7" t="s">
        <v>735</v>
      </c>
      <c r="B19" s="181"/>
    </row>
    <row r="20" spans="1:2" ht="19.5" customHeight="1">
      <c r="A20" s="9" t="s">
        <v>736</v>
      </c>
      <c r="B20" s="181">
        <v>1.53</v>
      </c>
    </row>
    <row r="21" spans="1:2" ht="22.5" customHeight="1">
      <c r="A21" s="9" t="s">
        <v>737</v>
      </c>
      <c r="B21" s="181">
        <v>3.01</v>
      </c>
    </row>
    <row r="22" spans="1:2" ht="17.25" customHeight="1">
      <c r="A22" s="9" t="s">
        <v>738</v>
      </c>
      <c r="B22" s="181">
        <v>95.46</v>
      </c>
    </row>
    <row r="23" spans="1:2" ht="21" customHeight="1">
      <c r="A23" s="7" t="s">
        <v>739</v>
      </c>
      <c r="B23" s="181">
        <v>12040</v>
      </c>
    </row>
    <row r="24" spans="1:2">
      <c r="A24" s="9" t="s">
        <v>93</v>
      </c>
      <c r="B24" s="179"/>
    </row>
    <row r="25" spans="1:2" ht="34.5" customHeight="1">
      <c r="A25" s="10" t="s">
        <v>740</v>
      </c>
      <c r="B25" s="181">
        <v>595</v>
      </c>
    </row>
    <row r="26" spans="1:2" ht="23.25" customHeight="1">
      <c r="A26" s="10" t="s">
        <v>741</v>
      </c>
      <c r="B26" s="181">
        <v>176</v>
      </c>
    </row>
    <row r="27" spans="1:2" ht="24.75" customHeight="1">
      <c r="A27" s="10" t="s">
        <v>742</v>
      </c>
      <c r="B27" s="181">
        <f>B23-B25-B26</f>
        <v>11269</v>
      </c>
    </row>
    <row r="28" spans="1:2" ht="21" customHeight="1">
      <c r="A28" s="7" t="s">
        <v>743</v>
      </c>
      <c r="B28" s="181">
        <v>193</v>
      </c>
    </row>
  </sheetData>
  <mergeCells count="2">
    <mergeCell ref="A2:B2"/>
    <mergeCell ref="A3:B3"/>
  </mergeCells>
  <pageMargins left="1.181102362204724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</vt:i4>
      </vt:variant>
    </vt:vector>
  </HeadingPairs>
  <TitlesOfParts>
    <vt:vector size="37" baseType="lpstr">
      <vt:lpstr>Население</vt:lpstr>
      <vt:lpstr>Занятые </vt:lpstr>
      <vt:lpstr>мто-бюдж-ЗДРАВООХРАНЕНИЕ</vt:lpstr>
      <vt:lpstr>мто-бюдж-ОБРАЗОВАНИЕ</vt:lpstr>
      <vt:lpstr>мто-бюдж-Дошкольное образование</vt:lpstr>
      <vt:lpstr>мто-бюдж-Администрации</vt:lpstr>
      <vt:lpstr>мто-бюдж-Культура</vt:lpstr>
      <vt:lpstr>мто-бюдж-Спорт </vt:lpstr>
      <vt:lpstr>жилфонд</vt:lpstr>
      <vt:lpstr>жилфонд2</vt:lpstr>
      <vt:lpstr>объекты жкх</vt:lpstr>
      <vt:lpstr>котельные</vt:lpstr>
      <vt:lpstr>школы</vt:lpstr>
      <vt:lpstr>школы 2</vt:lpstr>
      <vt:lpstr>больницы</vt:lpstr>
      <vt:lpstr>дет_учр</vt:lpstr>
      <vt:lpstr>культура</vt:lpstr>
      <vt:lpstr>музшколы</vt:lpstr>
      <vt:lpstr>школы искусств</vt:lpstr>
      <vt:lpstr>спорт</vt:lpstr>
      <vt:lpstr>пту</vt:lpstr>
      <vt:lpstr>ссуз</vt:lpstr>
      <vt:lpstr>вуз</vt:lpstr>
      <vt:lpstr>энерго</vt:lpstr>
      <vt:lpstr>транспорт 2</vt:lpstr>
      <vt:lpstr>дороги</vt:lpstr>
      <vt:lpstr>сельхоз</vt:lpstr>
      <vt:lpstr>сельхоз 2</vt:lpstr>
      <vt:lpstr>связь </vt:lpstr>
      <vt:lpstr>Бюджет </vt:lpstr>
      <vt:lpstr>Промышл</vt:lpstr>
      <vt:lpstr>Лист1</vt:lpstr>
      <vt:lpstr>котельные!Область_печати</vt:lpstr>
      <vt:lpstr>'мто-бюдж-Дошкольное образование'!Область_печати</vt:lpstr>
      <vt:lpstr>'мто-бюдж-ЗДРАВООХРАНЕНИЕ'!Область_печати</vt:lpstr>
      <vt:lpstr>'мто-бюдж-ОБРАЗОВАНИЕ'!Область_печати</vt:lpstr>
      <vt:lpstr>Население!Область_печати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Черемкина Туйара Айаловна</dc:creator>
  <cp:lastModifiedBy>new</cp:lastModifiedBy>
  <cp:lastPrinted>2021-06-03T01:30:36Z</cp:lastPrinted>
  <dcterms:created xsi:type="dcterms:W3CDTF">2019-02-14T03:10:07Z</dcterms:created>
  <dcterms:modified xsi:type="dcterms:W3CDTF">2021-06-03T01:32:15Z</dcterms:modified>
</cp:coreProperties>
</file>