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95" yWindow="195" windowWidth="14130" windowHeight="12300"/>
  </bookViews>
  <sheets>
    <sheet name="Табл. 1.1" sheetId="1" r:id="rId1"/>
  </sheets>
  <definedNames>
    <definedName name="_xlnm.Print_Titles" localSheetId="0">'Табл. 1.1'!$2:$7</definedName>
    <definedName name="_xlnm.Print_Area" localSheetId="0">'Табл. 1.1'!$A$1:$E$78</definedName>
  </definedNames>
  <calcPr calcId="125725"/>
</workbook>
</file>

<file path=xl/calcChain.xml><?xml version="1.0" encoding="utf-8"?>
<calcChain xmlns="http://schemas.openxmlformats.org/spreadsheetml/2006/main">
  <c r="E62" i="1"/>
  <c r="D62"/>
  <c r="E63"/>
  <c r="D70"/>
  <c r="D66"/>
  <c r="E71" l="1"/>
  <c r="D41"/>
  <c r="D73"/>
  <c r="D72" s="1"/>
  <c r="D61" l="1"/>
  <c r="E75" l="1"/>
  <c r="E65"/>
  <c r="F62" l="1"/>
  <c r="E45"/>
  <c r="D52"/>
  <c r="D51" s="1"/>
  <c r="E54"/>
  <c r="E57"/>
  <c r="E56"/>
  <c r="E55"/>
  <c r="E38"/>
  <c r="E66"/>
  <c r="E77"/>
  <c r="E76"/>
  <c r="E74"/>
  <c r="E70"/>
  <c r="E69"/>
  <c r="E68"/>
  <c r="E67"/>
  <c r="E64"/>
  <c r="E60"/>
  <c r="E53"/>
  <c r="E50"/>
  <c r="E47"/>
  <c r="E44"/>
  <c r="E43"/>
  <c r="E42"/>
  <c r="E35"/>
  <c r="E34"/>
  <c r="E33"/>
  <c r="E32"/>
  <c r="E30"/>
  <c r="E29"/>
  <c r="E23"/>
  <c r="E20"/>
  <c r="E19"/>
  <c r="E18"/>
  <c r="E17"/>
  <c r="E16"/>
  <c r="E15"/>
  <c r="E14"/>
  <c r="E13"/>
  <c r="E12"/>
  <c r="F61" l="1"/>
  <c r="E52"/>
  <c r="E41"/>
  <c r="D49" l="1"/>
  <c r="E49" s="1"/>
  <c r="D26"/>
  <c r="E26" s="1"/>
  <c r="D25"/>
  <c r="E25" s="1"/>
  <c r="D24"/>
  <c r="E24" s="1"/>
  <c r="D59"/>
  <c r="D46"/>
  <c r="D37"/>
  <c r="D31"/>
  <c r="E31" s="1"/>
  <c r="D28"/>
  <c r="E28" s="1"/>
  <c r="D11"/>
  <c r="E46" l="1"/>
  <c r="D40"/>
  <c r="E73"/>
  <c r="E40"/>
  <c r="D58"/>
  <c r="E59"/>
  <c r="D36"/>
  <c r="E36" s="1"/>
  <c r="E37"/>
  <c r="D10"/>
  <c r="E10" s="1"/>
  <c r="E11"/>
  <c r="E51"/>
  <c r="D48"/>
  <c r="E48" s="1"/>
  <c r="D22"/>
  <c r="E22" s="1"/>
  <c r="D27"/>
  <c r="E27" s="1"/>
  <c r="D39" l="1"/>
  <c r="E72"/>
  <c r="E61" s="1"/>
  <c r="E58"/>
  <c r="E39" s="1"/>
  <c r="D21"/>
  <c r="E21" s="1"/>
  <c r="D9" l="1"/>
  <c r="D78" s="1"/>
  <c r="E78" s="1"/>
  <c r="E9" l="1"/>
  <c r="D8"/>
  <c r="E8" s="1"/>
</calcChain>
</file>

<file path=xl/sharedStrings.xml><?xml version="1.0" encoding="utf-8"?>
<sst xmlns="http://schemas.openxmlformats.org/spreadsheetml/2006/main" count="150" uniqueCount="144">
  <si>
    <t/>
  </si>
  <si>
    <t>Рубли</t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</si>
  <si>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</si>
  <si>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</si>
  <si>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</si>
  <si>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</si>
  <si>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</si>
  <si>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</si>
  <si>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</si>
  <si>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</si>
  <si>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</si>
  <si>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</si>
  <si>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</si>
  <si>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</si>
  <si>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</si>
  <si>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</si>
  <si>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</si>
  <si>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802 1 06 01030 13 0000 110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</si>
  <si>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</si>
  <si>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</si>
  <si>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</si>
  <si>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</si>
  <si>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</si>
  <si>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</si>
  <si>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</si>
  <si>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</si>
  <si>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</si>
  <si>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</si>
  <si>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</si>
  <si>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</si>
  <si>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</si>
  <si>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</si>
  <si>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</si>
  <si>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</si>
  <si>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</si>
  <si>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</si>
  <si>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</si>
  <si>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802 1 11 05035 13 0000 120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</si>
  <si>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</si>
  <si>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</si>
  <si>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</si>
  <si>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</si>
  <si>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</si>
  <si>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</si>
  <si>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</si>
  <si>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</si>
  <si>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</si>
  <si>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</si>
  <si>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</si>
  <si>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</si>
  <si>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</si>
  <si>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</si>
  <si>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</si>
  <si>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</si>
  <si>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</si>
  <si>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</si>
  <si>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</si>
  <si>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</si>
  <si>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</si>
  <si>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</si>
  <si>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</si>
  <si>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</si>
  <si>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</si>
  <si>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</si>
  <si>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</si>
  <si>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</si>
  <si>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</si>
  <si>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000 2 07 05000 05 0000 180</t>
  </si>
  <si>
    <t>Прочие безвозмездные поступления в бюджеты муниципальных районов</t>
  </si>
  <si>
    <t>802 2 07 05030 13 0000 180</t>
  </si>
  <si>
    <t>Прочие безвозмездные поступления в бюджеты городских поселений</t>
  </si>
  <si>
    <t>ВСЕГО ДОХОДОВ</t>
  </si>
  <si>
    <t>Сумма на 2020 год</t>
  </si>
  <si>
    <t xml:space="preserve"> 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</si>
  <si>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</si>
  <si>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</si>
  <si>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</si>
  <si>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</si>
  <si>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</si>
  <si>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</si>
  <si>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</si>
  <si>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</si>
  <si>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</si>
  <si>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</si>
  <si>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</si>
  <si>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</si>
  <si>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</si>
  <si>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</si>
  <si>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</si>
  <si>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</si>
  <si>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</si>
  <si>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100 1 03 0223 10 1000 110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</si>
  <si>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</si>
  <si>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100 1 03 0224 10 1000 110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</si>
  <si>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</si>
  <si>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100 1 03 0225 10 1000 110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</si>
  <si>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</si>
  <si>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100 1 03 0226 10 1000 110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</si>
  <si>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</si>
  <si>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</si>
  <si>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</si>
  <si>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802 1 06 06033 13 1000 110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</si>
  <si>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</si>
  <si>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</si>
  <si>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</si>
  <si>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</si>
  <si>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</si>
  <si>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</si>
  <si>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Уточнение доходов</t>
  </si>
  <si>
    <t>Уточненная сумма 2020 год</t>
  </si>
  <si>
    <t>Уточненный объем поступления доходов в  Бюджет муниципального образования "Город Удачный" Мирнинского района Республики Саха (Якутия) на 2020 год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</si>
  <si>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</si>
  <si>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</si>
  <si>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Субвенции бюджетам субъектов Российской Федерации на государственную регистрацию актов гражданского состояния</t>
  </si>
  <si>
    <t>802 2 18 60010 13 0000 150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</si>
  <si>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бюджета района</t>
  </si>
  <si>
    <t>802 2 19 60010 13 0000 150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</si>
  <si>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</si>
  <si>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органиами власти другого уровня</t>
  </si>
  <si>
    <t>802 1 11 05075 13 0000 120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</si>
  <si>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</si>
  <si>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802 2 02 29999 13 6265 150</t>
  </si>
  <si>
    <t xml:space="preserve">Субсидии из гос.бюджета РС (Якутия) на реализацию проектов развития общественной инфраструктуры, основанных на местных инициативах </t>
  </si>
  <si>
    <t>Денежные взыскания (штрафы) за нарушение законодательства РФ о контрактно системе в сфере закупок товаров, работ, услуг для обеспечения государственных и муниципальных нужд городских поселений</t>
  </si>
  <si>
    <t>802 1 16 07010 13 0000 140</t>
  </si>
  <si>
    <t>802 1 16 10031 13 0000 140</t>
  </si>
  <si>
    <t>Возмещение ущерба при возниконовении страховых случаев</t>
  </si>
  <si>
    <t>802 1 14 06025 13 0000 430</t>
  </si>
  <si>
    <t>Доходы от продажи земельных участков, находящихся в собственности городских поселений</t>
  </si>
  <si>
    <t>802 1 16 07090 13 0000 140</t>
  </si>
  <si>
    <t>802 2 02 25527 13 0000 150</t>
  </si>
  <si>
    <t>802 2 02 25555 13 0000 150</t>
  </si>
  <si>
    <t>802 2 02 35118 13 0000 150</t>
  </si>
  <si>
    <t>802 2 02 30024 13 6336 150</t>
  </si>
  <si>
    <t>802 2 02 35930 13 0000 150</t>
  </si>
  <si>
    <t>802 2 02 45160 13 0000 150</t>
  </si>
  <si>
    <t>Субсидия местным бюджетам в целях софинансирования мероприятий в рамках реализации муниципальных программ развития малого и среднего предпринимательства в моногородах, в том числе поддержки СМП, занимающимися социально-значимыми видами деятельности</t>
  </si>
  <si>
    <t>802 2 07 05020 13 0000 150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</si>
  <si>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</si>
  <si>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802 2 02 49999 13 0000 150</t>
  </si>
  <si>
    <t>Прочие межбюджетные трансферты, передаваемые бюджетам городских поселений</t>
  </si>
  <si>
    <t>802 2 02 15002 13 0000 150</t>
  </si>
  <si>
    <t>Дотация на поддержку мер по обеспечению сбалансированности местных бюджетов</t>
  </si>
  <si>
    <t xml:space="preserve">Приложение №1
к Постановлению главы 
№ 635 от «24» декабря  2020  года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</si>
</sst>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12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43" fontId="2" fillId="0" borderId="0" applyFont="0" applyFill="0" applyBorder="0" applyAlignment="0" applyProtection="0"/>
    <xf numFmtId="0" fontId="6" fillId="0" borderId="0"/>
  </cellStyleXfs>
  <cellXfs count="46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7" fillId="0" borderId="1" xfId="2" applyNumberFormat="1" applyFont="1" applyBorder="1" applyAlignment="1">
      <alignment horizontal="justify"/>
    </xf>
    <xf numFmtId="0" fontId="1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3" fontId="1" fillId="0" borderId="0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43" fontId="0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43" fontId="1" fillId="0" borderId="1" xfId="0" applyNumberFormat="1" applyFont="1" applyFill="1" applyBorder="1" applyAlignment="1">
      <alignment horizontal="right" vertical="top" wrapText="1"/>
    </xf>
    <xf numFmtId="43" fontId="1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3" fontId="4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43" fontId="3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quotePrefix="1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43" fontId="1" fillId="0" borderId="1" xfId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43" fontId="3" fillId="0" borderId="1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vertical="top" wrapText="1"/>
    </xf>
    <xf numFmtId="43" fontId="0" fillId="0" borderId="1" xfId="0" applyNumberFormat="1" applyFont="1" applyFill="1" applyBorder="1" applyAlignment="1">
      <alignment horizontal="right" vertical="top" wrapText="1"/>
    </xf>
    <xf numFmtId="43" fontId="4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right" vertical="top" wrapText="1"/>
    </xf>
  </cellXfs>
  <cellStyles count="3">
    <cellStyle name="Обычный" xfId="0" builtinId="0"/>
    <cellStyle name="Обычный_форма 128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SheetLayoutView="100" workbookViewId="0">
      <selection activeCell="D11" sqref="D11"/>
    </sheetView>
  </sheetViews>
  <sheetFormatPr defaultRowHeight="12.75"/>
  <cols>
    <col min="1" max="1" width="30.1640625" customWidth="1"/>
    <col min="2" max="2" width="66.1640625" customWidth="1"/>
    <col min="3" max="3" width="20.6640625" customWidth="1"/>
    <col min="4" max="4" width="21.6640625" customWidth="1"/>
    <col min="5" max="5" width="18.5" customWidth="1"/>
    <col min="6" max="6" width="17.1640625" customWidth="1"/>
  </cols>
  <sheetData>
    <row r="1" spans="1:8">
      <c r="A1" t="s">
        <v>0</v>
      </c>
    </row>
    <row r="2" spans="1:8" ht="44.25" customHeight="1">
      <c r="A2" s="43" t="s">
        <v>143</v>
      </c>
      <c r="B2" s="43"/>
      <c r="C2" s="43"/>
      <c r="D2" s="43"/>
      <c r="E2" s="43"/>
      <c r="F2" s="22"/>
      <c r="G2" s="22"/>
      <c r="H2" s="22"/>
    </row>
    <row r="3" spans="1:8" ht="12" customHeight="1">
      <c r="A3" s="2"/>
      <c r="B3" s="1"/>
      <c r="E3" s="20"/>
    </row>
    <row r="4" spans="1:8" ht="12" customHeight="1">
      <c r="A4" s="20"/>
      <c r="B4" s="21"/>
      <c r="E4" s="20"/>
    </row>
    <row r="5" spans="1:8" ht="15.75" customHeight="1">
      <c r="A5" s="44" t="s">
        <v>110</v>
      </c>
      <c r="B5" s="44"/>
      <c r="C5" s="44"/>
      <c r="D5" s="44"/>
      <c r="E5" s="44"/>
    </row>
    <row r="6" spans="1:8" ht="16.5" customHeight="1">
      <c r="A6" s="43" t="s">
        <v>1</v>
      </c>
      <c r="B6" s="45"/>
      <c r="C6" s="45"/>
      <c r="D6" s="45"/>
      <c r="E6" s="45"/>
    </row>
    <row r="7" spans="1:8" ht="33" customHeight="1">
      <c r="A7" s="6" t="s">
        <v>2</v>
      </c>
      <c r="B7" s="6" t="s">
        <v>3</v>
      </c>
      <c r="C7" s="6" t="s">
        <v>72</v>
      </c>
      <c r="D7" s="8" t="s">
        <v>108</v>
      </c>
      <c r="E7" s="6" t="s">
        <v>109</v>
      </c>
    </row>
    <row r="8" spans="1:8" ht="14.45" customHeight="1">
      <c r="A8" s="26" t="s">
        <v>0</v>
      </c>
      <c r="B8" s="27" t="s">
        <v>4</v>
      </c>
      <c r="C8" s="28">
        <v>182594971.30000001</v>
      </c>
      <c r="D8" s="28">
        <f>D9+D39</f>
        <v>0</v>
      </c>
      <c r="E8" s="11">
        <f>C8+D8</f>
        <v>182594971.30000001</v>
      </c>
    </row>
    <row r="9" spans="1:8" ht="14.45" customHeight="1">
      <c r="A9" s="27" t="s">
        <v>0</v>
      </c>
      <c r="B9" s="29" t="s">
        <v>5</v>
      </c>
      <c r="C9" s="30">
        <v>150862510.87</v>
      </c>
      <c r="D9" s="30">
        <f>D10+D21+D27+D36</f>
        <v>0</v>
      </c>
      <c r="E9" s="12">
        <f>C9+D9</f>
        <v>150862510.87</v>
      </c>
    </row>
    <row r="10" spans="1:8" ht="14.45" customHeight="1">
      <c r="A10" s="26" t="s">
        <v>6</v>
      </c>
      <c r="B10" s="27" t="s">
        <v>7</v>
      </c>
      <c r="C10" s="31">
        <v>128645097</v>
      </c>
      <c r="D10" s="31">
        <f>D11</f>
        <v>0</v>
      </c>
      <c r="E10" s="10">
        <f>C10+D10</f>
        <v>128645097</v>
      </c>
    </row>
    <row r="11" spans="1:8" ht="28.9" customHeight="1">
      <c r="A11" s="26" t="s">
        <v>8</v>
      </c>
      <c r="B11" s="27" t="s">
        <v>9</v>
      </c>
      <c r="C11" s="31">
        <v>128645097</v>
      </c>
      <c r="D11" s="31">
        <f>D12+D13+D14+D15+D16+D17+D18+D19+D20</f>
        <v>0</v>
      </c>
      <c r="E11" s="10">
        <f>C11+D11</f>
        <v>128645097</v>
      </c>
    </row>
    <row r="12" spans="1:8" ht="89.25" customHeight="1">
      <c r="A12" s="32" t="s">
        <v>73</v>
      </c>
      <c r="B12" s="33" t="s">
        <v>74</v>
      </c>
      <c r="C12" s="18">
        <v>128006425</v>
      </c>
      <c r="D12" s="18"/>
      <c r="E12" s="7">
        <f>C12+D12</f>
        <v>128006425</v>
      </c>
    </row>
    <row r="13" spans="1:8" ht="73.5" customHeight="1">
      <c r="A13" s="32" t="s">
        <v>75</v>
      </c>
      <c r="B13" s="33" t="s">
        <v>76</v>
      </c>
      <c r="C13" s="18">
        <v>5900</v>
      </c>
      <c r="D13" s="18"/>
      <c r="E13" s="7">
        <f t="shared" ref="E13:E20" si="0">C13+D13</f>
        <v>5900</v>
      </c>
    </row>
    <row r="14" spans="1:8" ht="93" customHeight="1">
      <c r="A14" s="32" t="s">
        <v>77</v>
      </c>
      <c r="B14" s="33" t="s">
        <v>78</v>
      </c>
      <c r="C14" s="18">
        <v>502500</v>
      </c>
      <c r="D14" s="18"/>
      <c r="E14" s="7">
        <f t="shared" si="0"/>
        <v>502500</v>
      </c>
    </row>
    <row r="15" spans="1:8" ht="123.75" customHeight="1">
      <c r="A15" s="32" t="s">
        <v>79</v>
      </c>
      <c r="B15" s="33" t="s">
        <v>80</v>
      </c>
      <c r="C15" s="18">
        <v>84320</v>
      </c>
      <c r="D15" s="18"/>
      <c r="E15" s="7">
        <f t="shared" si="0"/>
        <v>84320</v>
      </c>
    </row>
    <row r="16" spans="1:8" ht="108" customHeight="1">
      <c r="A16" s="32" t="s">
        <v>81</v>
      </c>
      <c r="B16" s="33" t="s">
        <v>82</v>
      </c>
      <c r="C16" s="18">
        <v>627</v>
      </c>
      <c r="D16" s="18"/>
      <c r="E16" s="7">
        <f t="shared" si="0"/>
        <v>627</v>
      </c>
    </row>
    <row r="17" spans="1:5" ht="120" customHeight="1">
      <c r="A17" s="34" t="s">
        <v>83</v>
      </c>
      <c r="B17" s="33" t="s">
        <v>84</v>
      </c>
      <c r="C17" s="18">
        <v>1265</v>
      </c>
      <c r="D17" s="18"/>
      <c r="E17" s="7">
        <f t="shared" si="0"/>
        <v>1265</v>
      </c>
    </row>
    <row r="18" spans="1:5" ht="87.75" customHeight="1">
      <c r="A18" s="34" t="s">
        <v>85</v>
      </c>
      <c r="B18" s="33" t="s">
        <v>86</v>
      </c>
      <c r="C18" s="18">
        <v>42160</v>
      </c>
      <c r="D18" s="18"/>
      <c r="E18" s="7">
        <f t="shared" si="0"/>
        <v>42160</v>
      </c>
    </row>
    <row r="19" spans="1:5" ht="63.75" customHeight="1">
      <c r="A19" s="34" t="s">
        <v>87</v>
      </c>
      <c r="B19" s="33" t="s">
        <v>88</v>
      </c>
      <c r="C19" s="18">
        <v>320</v>
      </c>
      <c r="D19" s="18"/>
      <c r="E19" s="7">
        <f t="shared" si="0"/>
        <v>320</v>
      </c>
    </row>
    <row r="20" spans="1:5" ht="78" customHeight="1">
      <c r="A20" s="34" t="s">
        <v>89</v>
      </c>
      <c r="B20" s="33" t="s">
        <v>90</v>
      </c>
      <c r="C20" s="18">
        <v>1580</v>
      </c>
      <c r="D20" s="18"/>
      <c r="E20" s="7">
        <f t="shared" si="0"/>
        <v>1580</v>
      </c>
    </row>
    <row r="21" spans="1:5" ht="28.9" customHeight="1">
      <c r="A21" s="26" t="s">
        <v>10</v>
      </c>
      <c r="B21" s="27" t="s">
        <v>11</v>
      </c>
      <c r="C21" s="35">
        <v>481522.66000000003</v>
      </c>
      <c r="D21" s="35">
        <f>D22</f>
        <v>0</v>
      </c>
      <c r="E21" s="13">
        <f>C21+D21</f>
        <v>481522.66000000003</v>
      </c>
    </row>
    <row r="22" spans="1:5" ht="28.9" customHeight="1">
      <c r="A22" s="36" t="s">
        <v>12</v>
      </c>
      <c r="B22" s="37" t="s">
        <v>11</v>
      </c>
      <c r="C22" s="18">
        <v>481522.66000000003</v>
      </c>
      <c r="D22" s="18">
        <f>D23+D24+D25+D26</f>
        <v>0</v>
      </c>
      <c r="E22" s="7">
        <f>C22+D22</f>
        <v>481522.66000000003</v>
      </c>
    </row>
    <row r="23" spans="1:5" ht="57" customHeight="1">
      <c r="A23" s="4" t="s">
        <v>91</v>
      </c>
      <c r="B23" s="17" t="s">
        <v>92</v>
      </c>
      <c r="C23" s="18">
        <v>220650.51</v>
      </c>
      <c r="D23" s="18"/>
      <c r="E23" s="7">
        <f>C23+D23</f>
        <v>220650.51</v>
      </c>
    </row>
    <row r="24" spans="1:5" ht="69" customHeight="1">
      <c r="A24" s="4" t="s">
        <v>93</v>
      </c>
      <c r="B24" s="17" t="s">
        <v>94</v>
      </c>
      <c r="C24" s="18">
        <v>1136.54</v>
      </c>
      <c r="D24" s="18">
        <f>1136.54-C24</f>
        <v>0</v>
      </c>
      <c r="E24" s="7">
        <f t="shared" ref="E24:E26" si="1">C24+D24</f>
        <v>1136.54</v>
      </c>
    </row>
    <row r="25" spans="1:5" ht="68.25" customHeight="1">
      <c r="A25" s="4" t="s">
        <v>95</v>
      </c>
      <c r="B25" s="5" t="s">
        <v>96</v>
      </c>
      <c r="C25" s="18">
        <v>288211.01</v>
      </c>
      <c r="D25" s="18">
        <f>288211.01-C25</f>
        <v>0</v>
      </c>
      <c r="E25" s="7">
        <f t="shared" si="1"/>
        <v>288211.01</v>
      </c>
    </row>
    <row r="26" spans="1:5" ht="57.75" customHeight="1">
      <c r="A26" s="4" t="s">
        <v>97</v>
      </c>
      <c r="B26" s="5" t="s">
        <v>98</v>
      </c>
      <c r="C26" s="18">
        <v>-28475.4</v>
      </c>
      <c r="D26" s="18">
        <f>-28475.4-C26</f>
        <v>0</v>
      </c>
      <c r="E26" s="7">
        <f t="shared" si="1"/>
        <v>-28475.4</v>
      </c>
    </row>
    <row r="27" spans="1:5" ht="14.45" customHeight="1">
      <c r="A27" s="26" t="s">
        <v>13</v>
      </c>
      <c r="B27" s="27" t="s">
        <v>14</v>
      </c>
      <c r="C27" s="31">
        <v>21470291.210000001</v>
      </c>
      <c r="D27" s="31">
        <f>D28+D31</f>
        <v>0</v>
      </c>
      <c r="E27" s="15">
        <f t="shared" ref="E27:E32" si="2">C27+D27</f>
        <v>21470291.210000001</v>
      </c>
    </row>
    <row r="28" spans="1:5" ht="14.45" customHeight="1">
      <c r="A28" s="26" t="s">
        <v>15</v>
      </c>
      <c r="B28" s="27" t="s">
        <v>16</v>
      </c>
      <c r="C28" s="31">
        <v>1899000</v>
      </c>
      <c r="D28" s="31">
        <f>D29+D30</f>
        <v>0</v>
      </c>
      <c r="E28" s="15">
        <f t="shared" si="2"/>
        <v>1899000</v>
      </c>
    </row>
    <row r="29" spans="1:5" ht="43.35" customHeight="1">
      <c r="A29" s="36" t="s">
        <v>17</v>
      </c>
      <c r="B29" s="37" t="s">
        <v>18</v>
      </c>
      <c r="C29" s="18">
        <v>1859000</v>
      </c>
      <c r="D29" s="18"/>
      <c r="E29" s="7">
        <f t="shared" si="2"/>
        <v>1859000</v>
      </c>
    </row>
    <row r="30" spans="1:5" ht="61.5" customHeight="1">
      <c r="A30" s="4" t="s">
        <v>99</v>
      </c>
      <c r="B30" s="33" t="s">
        <v>100</v>
      </c>
      <c r="C30" s="18">
        <v>40000</v>
      </c>
      <c r="D30" s="18"/>
      <c r="E30" s="7">
        <f t="shared" si="2"/>
        <v>40000</v>
      </c>
    </row>
    <row r="31" spans="1:5" ht="14.45" customHeight="1">
      <c r="A31" s="26" t="s">
        <v>19</v>
      </c>
      <c r="B31" s="27" t="s">
        <v>20</v>
      </c>
      <c r="C31" s="31">
        <v>19571291.210000001</v>
      </c>
      <c r="D31" s="31">
        <f>D32+D33+D34+D35</f>
        <v>0</v>
      </c>
      <c r="E31" s="15">
        <f t="shared" si="2"/>
        <v>19571291.210000001</v>
      </c>
    </row>
    <row r="32" spans="1:5" ht="42.75" customHeight="1">
      <c r="A32" s="4" t="s">
        <v>101</v>
      </c>
      <c r="B32" s="37" t="s">
        <v>21</v>
      </c>
      <c r="C32" s="18">
        <v>17032341.210000001</v>
      </c>
      <c r="D32" s="18"/>
      <c r="E32" s="7">
        <f t="shared" si="2"/>
        <v>17032341.210000001</v>
      </c>
    </row>
    <row r="33" spans="1:5" ht="51.75" customHeight="1">
      <c r="A33" s="4" t="s">
        <v>102</v>
      </c>
      <c r="B33" s="33" t="s">
        <v>103</v>
      </c>
      <c r="C33" s="18">
        <v>1500</v>
      </c>
      <c r="D33" s="18"/>
      <c r="E33" s="7">
        <f t="shared" ref="E33:E35" si="3">C33+D33</f>
        <v>1500</v>
      </c>
    </row>
    <row r="34" spans="1:5" ht="51" customHeight="1">
      <c r="A34" s="4" t="s">
        <v>104</v>
      </c>
      <c r="B34" s="33" t="s">
        <v>105</v>
      </c>
      <c r="C34" s="18">
        <v>2195150</v>
      </c>
      <c r="D34" s="18"/>
      <c r="E34" s="7">
        <f t="shared" si="3"/>
        <v>2195150</v>
      </c>
    </row>
    <row r="35" spans="1:5" ht="36" customHeight="1">
      <c r="A35" s="4" t="s">
        <v>106</v>
      </c>
      <c r="B35" s="33" t="s">
        <v>107</v>
      </c>
      <c r="C35" s="18">
        <v>342300</v>
      </c>
      <c r="D35" s="18"/>
      <c r="E35" s="7">
        <f t="shared" si="3"/>
        <v>342300</v>
      </c>
    </row>
    <row r="36" spans="1:5" ht="14.45" customHeight="1">
      <c r="A36" s="26" t="s">
        <v>22</v>
      </c>
      <c r="B36" s="27" t="s">
        <v>23</v>
      </c>
      <c r="C36" s="31">
        <v>265600</v>
      </c>
      <c r="D36" s="31">
        <f>D37</f>
        <v>0</v>
      </c>
      <c r="E36" s="15">
        <f t="shared" ref="E36:E42" si="4">C36+D36</f>
        <v>265600</v>
      </c>
    </row>
    <row r="37" spans="1:5" ht="28.9" customHeight="1">
      <c r="A37" s="26" t="s">
        <v>24</v>
      </c>
      <c r="B37" s="27" t="s">
        <v>25</v>
      </c>
      <c r="C37" s="31">
        <v>265600</v>
      </c>
      <c r="D37" s="31">
        <f>D38</f>
        <v>0</v>
      </c>
      <c r="E37" s="15">
        <f t="shared" si="4"/>
        <v>265600</v>
      </c>
    </row>
    <row r="38" spans="1:5" ht="72.599999999999994" customHeight="1">
      <c r="A38" s="36" t="s">
        <v>26</v>
      </c>
      <c r="B38" s="37" t="s">
        <v>27</v>
      </c>
      <c r="C38" s="18">
        <v>265600</v>
      </c>
      <c r="D38" s="18"/>
      <c r="E38" s="7">
        <f t="shared" si="4"/>
        <v>265600</v>
      </c>
    </row>
    <row r="39" spans="1:5" ht="14.45" customHeight="1">
      <c r="A39" s="27" t="s">
        <v>0</v>
      </c>
      <c r="B39" s="29" t="s">
        <v>28</v>
      </c>
      <c r="C39" s="30">
        <v>31732460.43</v>
      </c>
      <c r="D39" s="30">
        <f>D40+D48+D51+D58+D55+D56+D57</f>
        <v>0</v>
      </c>
      <c r="E39" s="30">
        <f>E40+E48+E51+E58+E55+E56+E57</f>
        <v>31732460.43</v>
      </c>
    </row>
    <row r="40" spans="1:5" ht="43.35" customHeight="1">
      <c r="A40" s="26" t="s">
        <v>29</v>
      </c>
      <c r="B40" s="27" t="s">
        <v>30</v>
      </c>
      <c r="C40" s="31">
        <v>21997280.93</v>
      </c>
      <c r="D40" s="31">
        <f>D41+D46</f>
        <v>0</v>
      </c>
      <c r="E40" s="15">
        <f t="shared" si="4"/>
        <v>21997280.93</v>
      </c>
    </row>
    <row r="41" spans="1:5" ht="72.599999999999994" customHeight="1">
      <c r="A41" s="26" t="s">
        <v>31</v>
      </c>
      <c r="B41" s="27" t="s">
        <v>32</v>
      </c>
      <c r="C41" s="35">
        <v>18946342.039999999</v>
      </c>
      <c r="D41" s="35">
        <f>D42+D43+D44+D45</f>
        <v>0</v>
      </c>
      <c r="E41" s="13">
        <f t="shared" si="4"/>
        <v>18946342.039999999</v>
      </c>
    </row>
    <row r="42" spans="1:5" ht="72.599999999999994" customHeight="1">
      <c r="A42" s="36" t="s">
        <v>33</v>
      </c>
      <c r="B42" s="37" t="s">
        <v>34</v>
      </c>
      <c r="C42" s="18">
        <v>6721000</v>
      </c>
      <c r="D42" s="18"/>
      <c r="E42" s="7">
        <f t="shared" si="4"/>
        <v>6721000</v>
      </c>
    </row>
    <row r="43" spans="1:5" ht="72.599999999999994" customHeight="1">
      <c r="A43" s="36" t="s">
        <v>35</v>
      </c>
      <c r="B43" s="37" t="s">
        <v>36</v>
      </c>
      <c r="C43" s="18">
        <v>478973.34</v>
      </c>
      <c r="D43" s="18"/>
      <c r="E43" s="7">
        <f t="shared" ref="E43:E44" si="5">C43+D43</f>
        <v>478973.34</v>
      </c>
    </row>
    <row r="44" spans="1:5" ht="57.6" customHeight="1">
      <c r="A44" s="36" t="s">
        <v>37</v>
      </c>
      <c r="B44" s="37" t="s">
        <v>38</v>
      </c>
      <c r="C44" s="18">
        <v>0</v>
      </c>
      <c r="D44" s="18"/>
      <c r="E44" s="7">
        <f t="shared" si="5"/>
        <v>0</v>
      </c>
    </row>
    <row r="45" spans="1:5" ht="57.6" customHeight="1">
      <c r="A45" s="36" t="s">
        <v>119</v>
      </c>
      <c r="B45" s="37" t="s">
        <v>120</v>
      </c>
      <c r="C45" s="18">
        <v>11746368.699999999</v>
      </c>
      <c r="D45" s="18"/>
      <c r="E45" s="7">
        <f>C45+D45</f>
        <v>11746368.699999999</v>
      </c>
    </row>
    <row r="46" spans="1:5" ht="72.599999999999994" customHeight="1">
      <c r="A46" s="26" t="s">
        <v>39</v>
      </c>
      <c r="B46" s="27" t="s">
        <v>40</v>
      </c>
      <c r="C46" s="35">
        <v>3050938.8899999997</v>
      </c>
      <c r="D46" s="35">
        <f>D47</f>
        <v>0</v>
      </c>
      <c r="E46" s="13">
        <f t="shared" ref="E46:E77" si="6">C46+D46</f>
        <v>3050938.8899999997</v>
      </c>
    </row>
    <row r="47" spans="1:5" ht="72.599999999999994" customHeight="1">
      <c r="A47" s="36" t="s">
        <v>41</v>
      </c>
      <c r="B47" s="37" t="s">
        <v>42</v>
      </c>
      <c r="C47" s="18">
        <v>3050938.8899999997</v>
      </c>
      <c r="D47" s="18"/>
      <c r="E47" s="7">
        <f t="shared" si="6"/>
        <v>3050938.8899999997</v>
      </c>
    </row>
    <row r="48" spans="1:5" ht="28.9" customHeight="1">
      <c r="A48" s="26" t="s">
        <v>43</v>
      </c>
      <c r="B48" s="27" t="s">
        <v>44</v>
      </c>
      <c r="C48" s="35">
        <v>8791596.2799999993</v>
      </c>
      <c r="D48" s="35">
        <f>D49</f>
        <v>0</v>
      </c>
      <c r="E48" s="13">
        <f t="shared" si="6"/>
        <v>8791596.2799999993</v>
      </c>
    </row>
    <row r="49" spans="1:6" ht="14.45" customHeight="1">
      <c r="A49" s="26" t="s">
        <v>45</v>
      </c>
      <c r="B49" s="27" t="s">
        <v>46</v>
      </c>
      <c r="C49" s="35">
        <v>8791596.2799999993</v>
      </c>
      <c r="D49" s="35">
        <f>D50</f>
        <v>0</v>
      </c>
      <c r="E49" s="13">
        <f t="shared" si="6"/>
        <v>8791596.2799999993</v>
      </c>
    </row>
    <row r="50" spans="1:6" ht="28.9" customHeight="1">
      <c r="A50" s="36" t="s">
        <v>47</v>
      </c>
      <c r="B50" s="37" t="s">
        <v>48</v>
      </c>
      <c r="C50" s="18">
        <v>8791596.2799999993</v>
      </c>
      <c r="D50" s="18"/>
      <c r="E50" s="7">
        <f t="shared" si="6"/>
        <v>8791596.2799999993</v>
      </c>
    </row>
    <row r="51" spans="1:6" ht="28.9" customHeight="1">
      <c r="A51" s="26" t="s">
        <v>49</v>
      </c>
      <c r="B51" s="27" t="s">
        <v>50</v>
      </c>
      <c r="C51" s="35">
        <v>520413.22</v>
      </c>
      <c r="D51" s="35">
        <f>D52</f>
        <v>0</v>
      </c>
      <c r="E51" s="13">
        <f t="shared" si="6"/>
        <v>520413.22</v>
      </c>
    </row>
    <row r="52" spans="1:6" ht="57.6" customHeight="1">
      <c r="A52" s="26" t="s">
        <v>51</v>
      </c>
      <c r="B52" s="27" t="s">
        <v>52</v>
      </c>
      <c r="C52" s="35">
        <v>520413.22</v>
      </c>
      <c r="D52" s="35">
        <f>D53+D54</f>
        <v>0</v>
      </c>
      <c r="E52" s="35">
        <f>E53+E54</f>
        <v>520413.22</v>
      </c>
    </row>
    <row r="53" spans="1:6" ht="43.35" customHeight="1">
      <c r="A53" s="36" t="s">
        <v>53</v>
      </c>
      <c r="B53" s="37" t="s">
        <v>54</v>
      </c>
      <c r="C53" s="18">
        <v>650000</v>
      </c>
      <c r="D53" s="18"/>
      <c r="E53" s="7">
        <f t="shared" si="6"/>
        <v>650000</v>
      </c>
    </row>
    <row r="54" spans="1:6" ht="43.35" customHeight="1">
      <c r="A54" s="4" t="s">
        <v>127</v>
      </c>
      <c r="B54" s="17" t="s">
        <v>128</v>
      </c>
      <c r="C54" s="18">
        <v>-129586.78</v>
      </c>
      <c r="D54" s="18"/>
      <c r="E54" s="7">
        <f t="shared" si="6"/>
        <v>-129586.78</v>
      </c>
    </row>
    <row r="55" spans="1:6" ht="43.35" customHeight="1">
      <c r="A55" s="4" t="s">
        <v>129</v>
      </c>
      <c r="B55" s="17" t="s">
        <v>123</v>
      </c>
      <c r="C55" s="18">
        <v>65000</v>
      </c>
      <c r="D55" s="18"/>
      <c r="E55" s="7">
        <f t="shared" si="6"/>
        <v>65000</v>
      </c>
    </row>
    <row r="56" spans="1:6" ht="57.75" customHeight="1">
      <c r="A56" s="4" t="s">
        <v>124</v>
      </c>
      <c r="B56" s="17" t="s">
        <v>123</v>
      </c>
      <c r="C56" s="18">
        <v>165000</v>
      </c>
      <c r="D56" s="18"/>
      <c r="E56" s="7">
        <f t="shared" si="6"/>
        <v>165000</v>
      </c>
    </row>
    <row r="57" spans="1:6" ht="43.35" customHeight="1">
      <c r="A57" s="4" t="s">
        <v>125</v>
      </c>
      <c r="B57" s="17" t="s">
        <v>126</v>
      </c>
      <c r="C57" s="18">
        <v>61700</v>
      </c>
      <c r="D57" s="18"/>
      <c r="E57" s="7">
        <f t="shared" si="6"/>
        <v>61700</v>
      </c>
    </row>
    <row r="58" spans="1:6" ht="14.45" customHeight="1">
      <c r="A58" s="26" t="s">
        <v>55</v>
      </c>
      <c r="B58" s="27" t="s">
        <v>56</v>
      </c>
      <c r="C58" s="35">
        <v>131470</v>
      </c>
      <c r="D58" s="35">
        <f>D59</f>
        <v>0</v>
      </c>
      <c r="E58" s="13">
        <f t="shared" si="6"/>
        <v>131470</v>
      </c>
    </row>
    <row r="59" spans="1:6" ht="14.45" customHeight="1">
      <c r="A59" s="26" t="s">
        <v>57</v>
      </c>
      <c r="B59" s="27" t="s">
        <v>58</v>
      </c>
      <c r="C59" s="35">
        <v>131470</v>
      </c>
      <c r="D59" s="35">
        <f>D60</f>
        <v>0</v>
      </c>
      <c r="E59" s="13">
        <f t="shared" si="6"/>
        <v>131470</v>
      </c>
    </row>
    <row r="60" spans="1:6" ht="14.25" customHeight="1">
      <c r="A60" s="36" t="s">
        <v>59</v>
      </c>
      <c r="B60" s="37" t="s">
        <v>60</v>
      </c>
      <c r="C60" s="18">
        <v>131470</v>
      </c>
      <c r="D60" s="18"/>
      <c r="E60" s="7">
        <f t="shared" si="6"/>
        <v>131470</v>
      </c>
    </row>
    <row r="61" spans="1:6" ht="14.45" customHeight="1">
      <c r="A61" s="26" t="s">
        <v>0</v>
      </c>
      <c r="B61" s="29" t="s">
        <v>61</v>
      </c>
      <c r="C61" s="38">
        <v>28506453.930000003</v>
      </c>
      <c r="D61" s="38">
        <f>D62+D72</f>
        <v>2141699.25</v>
      </c>
      <c r="E61" s="38">
        <f>E62+E72</f>
        <v>30648153.180000003</v>
      </c>
      <c r="F61" s="19">
        <f>C61+D61</f>
        <v>30648153.180000003</v>
      </c>
    </row>
    <row r="62" spans="1:6" ht="43.35" customHeight="1">
      <c r="A62" s="26" t="s">
        <v>62</v>
      </c>
      <c r="B62" s="27" t="s">
        <v>63</v>
      </c>
      <c r="C62" s="24">
        <v>28416453.930000003</v>
      </c>
      <c r="D62" s="24">
        <f>D64+D67+D68+D69+D76+D77+D70+D66+D65+D71+D63</f>
        <v>2141699.25</v>
      </c>
      <c r="E62" s="24">
        <f>E64+E67+E68+E69+E76+E77+E70+E66+E65+E71+E63</f>
        <v>30558153.180000003</v>
      </c>
      <c r="F62" s="16">
        <f>C62+D62</f>
        <v>30558153.180000003</v>
      </c>
    </row>
    <row r="63" spans="1:6" ht="43.35" customHeight="1">
      <c r="A63" s="4" t="s">
        <v>141</v>
      </c>
      <c r="B63" s="39" t="s">
        <v>142</v>
      </c>
      <c r="C63" s="24"/>
      <c r="D63" s="25">
        <v>3166900</v>
      </c>
      <c r="E63" s="25">
        <f>C63+D63</f>
        <v>3166900</v>
      </c>
      <c r="F63" s="16"/>
    </row>
    <row r="64" spans="1:6" ht="28.9" customHeight="1">
      <c r="A64" s="36" t="s">
        <v>131</v>
      </c>
      <c r="B64" s="37" t="s">
        <v>64</v>
      </c>
      <c r="C64" s="40">
        <v>4500000</v>
      </c>
      <c r="D64" s="40"/>
      <c r="E64" s="9">
        <f t="shared" si="6"/>
        <v>4500000</v>
      </c>
      <c r="F64" s="19"/>
    </row>
    <row r="65" spans="1:6" ht="67.5" customHeight="1">
      <c r="A65" s="36" t="s">
        <v>130</v>
      </c>
      <c r="B65" s="37" t="s">
        <v>136</v>
      </c>
      <c r="C65" s="40">
        <v>6851582.8399999999</v>
      </c>
      <c r="D65" s="40"/>
      <c r="E65" s="9">
        <f t="shared" ref="E65:E71" si="7">C65+D65</f>
        <v>6851582.8399999999</v>
      </c>
      <c r="F65" s="3"/>
    </row>
    <row r="66" spans="1:6" ht="39" customHeight="1">
      <c r="A66" s="36" t="s">
        <v>121</v>
      </c>
      <c r="B66" s="37" t="s">
        <v>122</v>
      </c>
      <c r="C66" s="40">
        <v>2760000</v>
      </c>
      <c r="D66" s="40">
        <f>-404266.61</f>
        <v>-404266.61</v>
      </c>
      <c r="E66" s="9">
        <f t="shared" si="7"/>
        <v>2355733.39</v>
      </c>
    </row>
    <row r="67" spans="1:6" ht="42.75" customHeight="1">
      <c r="A67" s="36" t="s">
        <v>132</v>
      </c>
      <c r="B67" s="37" t="s">
        <v>111</v>
      </c>
      <c r="C67" s="40">
        <v>3670000</v>
      </c>
      <c r="D67" s="40"/>
      <c r="E67" s="9">
        <f t="shared" si="7"/>
        <v>3670000</v>
      </c>
    </row>
    <row r="68" spans="1:6" ht="58.5" customHeight="1">
      <c r="A68" s="36" t="s">
        <v>133</v>
      </c>
      <c r="B68" s="37" t="s">
        <v>112</v>
      </c>
      <c r="C68" s="40">
        <v>1597008.09</v>
      </c>
      <c r="D68" s="40"/>
      <c r="E68" s="9">
        <f t="shared" si="7"/>
        <v>1597008.09</v>
      </c>
    </row>
    <row r="69" spans="1:6" ht="29.25" customHeight="1">
      <c r="A69" s="36" t="s">
        <v>134</v>
      </c>
      <c r="B69" s="37" t="s">
        <v>113</v>
      </c>
      <c r="C69" s="40">
        <v>176300</v>
      </c>
      <c r="D69" s="40"/>
      <c r="E69" s="9">
        <f t="shared" si="7"/>
        <v>176300</v>
      </c>
    </row>
    <row r="70" spans="1:6" ht="45.75" customHeight="1">
      <c r="A70" s="36" t="s">
        <v>135</v>
      </c>
      <c r="B70" s="17" t="s">
        <v>118</v>
      </c>
      <c r="C70" s="40">
        <v>9634324.3000000007</v>
      </c>
      <c r="D70" s="40">
        <f>-231699+(-150000)+(-473475.14)</f>
        <v>-855174.14</v>
      </c>
      <c r="E70" s="9">
        <f t="shared" si="7"/>
        <v>8779150.1600000001</v>
      </c>
    </row>
    <row r="71" spans="1:6" ht="45.75" customHeight="1">
      <c r="A71" s="4" t="s">
        <v>139</v>
      </c>
      <c r="B71" s="17" t="s">
        <v>140</v>
      </c>
      <c r="C71" s="40">
        <v>753959.29</v>
      </c>
      <c r="D71" s="40">
        <v>234240</v>
      </c>
      <c r="E71" s="9">
        <f t="shared" si="7"/>
        <v>988199.29</v>
      </c>
    </row>
    <row r="72" spans="1:6" ht="14.45" customHeight="1">
      <c r="A72" s="26" t="s">
        <v>65</v>
      </c>
      <c r="B72" s="27" t="s">
        <v>66</v>
      </c>
      <c r="C72" s="35">
        <v>90000</v>
      </c>
      <c r="D72" s="35">
        <f>D73</f>
        <v>0</v>
      </c>
      <c r="E72" s="9">
        <f t="shared" si="6"/>
        <v>90000</v>
      </c>
    </row>
    <row r="73" spans="1:6" ht="28.9" customHeight="1">
      <c r="A73" s="26" t="s">
        <v>67</v>
      </c>
      <c r="B73" s="27" t="s">
        <v>68</v>
      </c>
      <c r="C73" s="35">
        <v>90000</v>
      </c>
      <c r="D73" s="35">
        <f>D74+D75+D76+D77</f>
        <v>0</v>
      </c>
      <c r="E73" s="9">
        <f t="shared" si="6"/>
        <v>90000</v>
      </c>
    </row>
    <row r="74" spans="1:6" ht="14.25" customHeight="1">
      <c r="A74" s="36" t="s">
        <v>69</v>
      </c>
      <c r="B74" s="37" t="s">
        <v>70</v>
      </c>
      <c r="C74" s="18">
        <v>0</v>
      </c>
      <c r="D74" s="18">
        <v>0</v>
      </c>
      <c r="E74" s="7">
        <f t="shared" si="6"/>
        <v>0</v>
      </c>
    </row>
    <row r="75" spans="1:6" ht="44.25" customHeight="1">
      <c r="A75" s="36" t="s">
        <v>137</v>
      </c>
      <c r="B75" s="37" t="s">
        <v>138</v>
      </c>
      <c r="C75" s="18">
        <v>90000</v>
      </c>
      <c r="D75" s="18"/>
      <c r="E75" s="7">
        <f t="shared" si="6"/>
        <v>90000</v>
      </c>
    </row>
    <row r="76" spans="1:6" ht="39" customHeight="1">
      <c r="A76" s="36" t="s">
        <v>114</v>
      </c>
      <c r="B76" s="37" t="s">
        <v>115</v>
      </c>
      <c r="C76" s="18">
        <v>0</v>
      </c>
      <c r="D76" s="18"/>
      <c r="E76" s="7">
        <f t="shared" si="6"/>
        <v>0</v>
      </c>
    </row>
    <row r="77" spans="1:6" ht="40.9" customHeight="1">
      <c r="A77" s="36" t="s">
        <v>116</v>
      </c>
      <c r="B77" s="37" t="s">
        <v>117</v>
      </c>
      <c r="C77" s="18">
        <v>-1526720.5899999961</v>
      </c>
      <c r="D77" s="18"/>
      <c r="E77" s="7">
        <f t="shared" si="6"/>
        <v>-1526720.5899999961</v>
      </c>
    </row>
    <row r="78" spans="1:6" ht="21.6" customHeight="1">
      <c r="A78" s="42" t="s">
        <v>71</v>
      </c>
      <c r="B78" s="42"/>
      <c r="C78" s="41">
        <v>211101425.22999999</v>
      </c>
      <c r="D78" s="41">
        <f>D9+D39+D61</f>
        <v>2141699.25</v>
      </c>
      <c r="E78" s="14">
        <f>C78+D78</f>
        <v>213243124.47999999</v>
      </c>
      <c r="F78" s="23"/>
    </row>
  </sheetData>
  <mergeCells count="4">
    <mergeCell ref="A78:B78"/>
    <mergeCell ref="A2:E2"/>
    <mergeCell ref="A5:E5"/>
    <mergeCell ref="A6:E6"/>
  </mergeCells>
  <pageMargins left="0.39370078740157483" right="0.11811023622047245" top="0.15748031496062992" bottom="0.15748031496062992" header="0.15748031496062992" footer="0.15748031496062992"/>
  <pageSetup paperSize="9" scale="65" orientation="portrait" r:id="rId1"/>
  <headerFooter>
    <oddFooter>&amp;C&amp;P из &amp;N</oddFooter>
  </headerFooter>
  <rowBreaks count="3" manualBreakCount="3">
    <brk id="23" max="4" man="1"/>
    <brk id="45" max="4" man="1"/>
    <brk id="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 1.1</vt:lpstr>
      <vt:lpstr>'Табл. 1.1'!Заголовки_для_печати</vt:lpstr>
      <vt:lpstr>'Табл. 1.1'!Область_печати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2020-12-24T05:20:23Z</cp:lastPrinted>
  <dcterms:created xsi:type="dcterms:W3CDTF">2006-09-16T00:00:00Z</dcterms:created>
  <dcterms:modified xsi:type="dcterms:W3CDTF">2020-12-24T08:32:53Z</dcterms:modified>
</cp:coreProperties>
</file>