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4"/>
  </bookViews>
  <sheets>
    <sheet name="пр. 1" sheetId="1" r:id="rId1"/>
    <sheet name="пр. 3" sheetId="2" r:id="rId2"/>
    <sheet name="пр. 2" sheetId="3" r:id="rId3"/>
    <sheet name="пр. 4" sheetId="4" r:id="rId4"/>
    <sheet name="пр.5" sheetId="5" r:id="rId5"/>
  </sheets>
  <definedNames>
    <definedName name="_xlnm.Print_Area" localSheetId="0">'пр. 1'!$A$1:$V$52</definedName>
    <definedName name="_xlnm.Print_Area" localSheetId="2">'пр. 2'!$A$1:$N$27</definedName>
    <definedName name="_xlnm.Print_Area" localSheetId="4">'пр.5'!$A$1:$P$36</definedName>
  </definedNames>
  <calcPr fullCalcOnLoad="1"/>
</workbook>
</file>

<file path=xl/sharedStrings.xml><?xml version="1.0" encoding="utf-8"?>
<sst xmlns="http://schemas.openxmlformats.org/spreadsheetml/2006/main" count="389" uniqueCount="193">
  <si>
    <t>№   п/п</t>
  </si>
  <si>
    <t>Адрес многоквартирного дома</t>
  </si>
  <si>
    <t>Год постройки / год последнего капремонта</t>
  </si>
  <si>
    <t xml:space="preserve">Группа капитальности </t>
  </si>
  <si>
    <t>Благоустройство (отопление, водоснабж, слив, канализ,  газ)</t>
  </si>
  <si>
    <t>Процент износа</t>
  </si>
  <si>
    <t>Наличие и кол-во нежилых помещений и их назначение (магазин, аптека и т.д.)</t>
  </si>
  <si>
    <t>наличие или отсутствие правоустанавливающих документов на земельный участок</t>
  </si>
  <si>
    <t>Материал стен</t>
  </si>
  <si>
    <t>Способ управления домом</t>
  </si>
  <si>
    <t>Общая площадь многоквартирного дома</t>
  </si>
  <si>
    <t>Площадь помещений, кв.м</t>
  </si>
  <si>
    <t>Планируемый перечень работ по капитальному ремонту</t>
  </si>
  <si>
    <t>Стоимость капитального ремонта, тыс.руб.</t>
  </si>
  <si>
    <t>В том числе жилых</t>
  </si>
  <si>
    <t>Всего</t>
  </si>
  <si>
    <t xml:space="preserve">в том числе </t>
  </si>
  <si>
    <t xml:space="preserve">За счет  государственного бюджета Республики Саха (Якутия) </t>
  </si>
  <si>
    <t>Предусмотренное в местном бюджете на долевое финансирование</t>
  </si>
  <si>
    <t>№ п/п</t>
  </si>
  <si>
    <t>Адрес многоквартирного дома (улица, № дома)</t>
  </si>
  <si>
    <t>Виды работ по капитальному ремонту МКД, предусмотренные Порядком предоставления субсидий</t>
  </si>
  <si>
    <t>Удельная стоимость капитального ремонта, тыс.руб/кв.м общей площади помещений в МКД</t>
  </si>
  <si>
    <t>Предельная стоимость капитального ремонта,  тыс. руб./кв.м общей площади помещений в МКД</t>
  </si>
  <si>
    <t>комплексный ремонт (всего)</t>
  </si>
  <si>
    <t>Ремонт строительных конструкций</t>
  </si>
  <si>
    <t xml:space="preserve">Ремонт инженерных систем </t>
  </si>
  <si>
    <t>установка общедомовых приборов учета</t>
  </si>
  <si>
    <t>лифты</t>
  </si>
  <si>
    <t>Исследование вечномерзлых грунтов</t>
  </si>
  <si>
    <t>фундаменты и стены</t>
  </si>
  <si>
    <t>фасады</t>
  </si>
  <si>
    <t>крыша</t>
  </si>
  <si>
    <t>ремонт подвальных помещений</t>
  </si>
  <si>
    <t xml:space="preserve">коридоры и места общего пользования </t>
  </si>
  <si>
    <t>центральное отопление</t>
  </si>
  <si>
    <t>холодное и горячее водоснабжение</t>
  </si>
  <si>
    <t>водоотведение и канализация</t>
  </si>
  <si>
    <t>газоснабжение</t>
  </si>
  <si>
    <t>Электроснабжение</t>
  </si>
  <si>
    <t>улица, № дома</t>
  </si>
  <si>
    <t>тыс. руб.</t>
  </si>
  <si>
    <t>кв.м</t>
  </si>
  <si>
    <t>тысруб</t>
  </si>
  <si>
    <t>кв.м.</t>
  </si>
  <si>
    <t>т.руб</t>
  </si>
  <si>
    <t>т. руб</t>
  </si>
  <si>
    <t>тыс.руб.</t>
  </si>
  <si>
    <t>Кол-во</t>
  </si>
  <si>
    <t>тыс.руб/ кв.м.</t>
  </si>
  <si>
    <t>ИТОГО</t>
  </si>
  <si>
    <t>колдом.</t>
  </si>
  <si>
    <t>Стоимость капитального ремонта</t>
  </si>
  <si>
    <t xml:space="preserve">Предельная стоимость капитального ремонта, тыс.руб./кв.метр общей площади помещений в МКД </t>
  </si>
  <si>
    <t xml:space="preserve">Удельная стоимость капитального ремонта, тыс.руб./кв.метр общей площади помещений в МКД </t>
  </si>
  <si>
    <t>Общая площадь жилых и нежилых помещений в МКД</t>
  </si>
  <si>
    <t>Гагарина д.21</t>
  </si>
  <si>
    <t>Гагарина д.24</t>
  </si>
  <si>
    <t>Гагарина д.18</t>
  </si>
  <si>
    <t>Гагарина д.11</t>
  </si>
  <si>
    <t>Гагарина д.13</t>
  </si>
  <si>
    <t>Газовиков  2</t>
  </si>
  <si>
    <t>Газовиков  10</t>
  </si>
  <si>
    <t>Газовиков  16</t>
  </si>
  <si>
    <t>Газовиков  18</t>
  </si>
  <si>
    <t>Газовиков  19</t>
  </si>
  <si>
    <t>нет</t>
  </si>
  <si>
    <t>дерево</t>
  </si>
  <si>
    <t>Ремонт кровли</t>
  </si>
  <si>
    <t>усиление фундаментов</t>
  </si>
  <si>
    <t>Замена ХГВС на металлопластик</t>
  </si>
  <si>
    <t>Усиление фундаментов, замена ХГВС на металлопластик</t>
  </si>
  <si>
    <t>ХГВС, канализация, отопление</t>
  </si>
  <si>
    <t>п.м..м.</t>
  </si>
  <si>
    <t>МО "Город Мирный"</t>
  </si>
  <si>
    <t>Итого:</t>
  </si>
  <si>
    <t>МО "Поселок Алмазный"</t>
  </si>
  <si>
    <t>Дражная 5</t>
  </si>
  <si>
    <t>Количество этажей</t>
  </si>
  <si>
    <t>ГВС, канализация, отопление</t>
  </si>
  <si>
    <t>брус</t>
  </si>
  <si>
    <t>Итого</t>
  </si>
  <si>
    <t>МО "Садынский национальный эвенкийский наслег"</t>
  </si>
  <si>
    <t>50 лет Победы 10</t>
  </si>
  <si>
    <t>Отопление</t>
  </si>
  <si>
    <t>МО "Ботуобуйинский наслег"</t>
  </si>
  <si>
    <t>Попова 16</t>
  </si>
  <si>
    <t>МО "Чуонинский наслег"</t>
  </si>
  <si>
    <t>Центральная 20</t>
  </si>
  <si>
    <t>ХВС, отопление</t>
  </si>
  <si>
    <t>МО "Поселок Айхал"</t>
  </si>
  <si>
    <t>Монтажников 2</t>
  </si>
  <si>
    <t>щитовые</t>
  </si>
  <si>
    <t>МО "Поселок Чернышевский"</t>
  </si>
  <si>
    <t>Солнечная 7</t>
  </si>
  <si>
    <t>ремонт кровли, фуедамента, утепление полов, внутренние сантехнические работы</t>
  </si>
  <si>
    <t>МО "Город Удачный"</t>
  </si>
  <si>
    <t>ремонт кровли</t>
  </si>
  <si>
    <t>ул.Новый город, общ.6 корп.2</t>
  </si>
  <si>
    <t>крупнапанельные</t>
  </si>
  <si>
    <t>смена цокольного перекрытия</t>
  </si>
  <si>
    <t>ремонт цоколя, фасада, кровли, перекрытия</t>
  </si>
  <si>
    <t>Всего по МО</t>
  </si>
  <si>
    <t>Корнилова 1</t>
  </si>
  <si>
    <t>блочные</t>
  </si>
  <si>
    <t>ремонт шиферной кровли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</si>
  <si>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</si>
  <si>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</si>
  <si>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</si>
  <si>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</si>
  <si>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</si>
  <si>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</si>
  <si>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</si>
  <si>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</si>
  <si>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</si>
  <si>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</si>
  <si>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чел.</t>
  </si>
  <si>
    <t>ед.</t>
  </si>
  <si>
    <t>руб.</t>
  </si>
  <si>
    <t>2012 год</t>
  </si>
  <si>
    <t>Итого по МО "Мирнинский район"</t>
  </si>
  <si>
    <t xml:space="preserve">Замена ХГВС, ремонт мест общего пользования </t>
  </si>
  <si>
    <t>Моркока 1</t>
  </si>
  <si>
    <t>Перечень многоквартирных домов</t>
  </si>
  <si>
    <t>муниципального образования "Мирнинский район",  в отношении которых планируется проведение капитального ремонта в 2012 году</t>
  </si>
  <si>
    <t xml:space="preserve">Реестр многоквартирных домов по видам работ капитального ремонта </t>
  </si>
  <si>
    <t>Планируемые показатели выполнения адресной программы</t>
  </si>
  <si>
    <t>по проведению капитального ремонта многоквартирных домов</t>
  </si>
  <si>
    <t>И Н Ф О Р М А Ц И Я
о ходе реализации муниципальной адресной программы по проведению капитального ремонта 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(ежемесячная)</t>
  </si>
  <si>
    <t>Информация представлена по состоянию на:</t>
  </si>
  <si>
    <t>Наименование муниципального образования. Адрес и номер дома</t>
  </si>
  <si>
    <t>заключенные договора с подрядчиками, осуществляющими ремонтные работы, разработку и экспертизу ПД</t>
  </si>
  <si>
    <t>количество домов в которых ведутся работы (без учета домов, завершенных капремонтом)</t>
  </si>
  <si>
    <t>Процент исполнения работ</t>
  </si>
  <si>
    <t>МКД, в которых работы полностью завершены</t>
  </si>
  <si>
    <t>количество домов</t>
  </si>
  <si>
    <t>объем средств по договору</t>
  </si>
  <si>
    <t>перечислено подрядчикам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</si>
  <si>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</si>
  <si>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</si>
  <si>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</si>
  <si>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фундаментов и стен</t>
  </si>
  <si>
    <t xml:space="preserve">утепление и ремонт фасал\дов </t>
  </si>
  <si>
    <t>Ремонт мест общего пользования</t>
  </si>
  <si>
    <t xml:space="preserve">общая площадь помещений отремонтированных домов </t>
  </si>
  <si>
    <t>Число жителей, проживающих в отремонтированных МКД</t>
  </si>
  <si>
    <t xml:space="preserve">объем освоенных средств
по КС-3 </t>
  </si>
  <si>
    <t>Количество МКД, по которым утверждены акты о приемке домов в экспл.</t>
  </si>
  <si>
    <t>%</t>
  </si>
  <si>
    <t>ВСЕГО</t>
  </si>
  <si>
    <t>1.1. Сведения о многоквартирных домах, в которых полностью завершены ремонтные работы</t>
  </si>
  <si>
    <t>Наименование показателея</t>
  </si>
  <si>
    <t>№ строки</t>
  </si>
  <si>
    <t>Ед. измерения</t>
  </si>
  <si>
    <t>Предусмотрено программой</t>
  </si>
  <si>
    <t>Реализовано</t>
  </si>
  <si>
    <t>Всего домов, полностью завершенных капитальным ремонтом</t>
  </si>
  <si>
    <t>Общая площадь домов, в которых завершен капитальный ремонт</t>
  </si>
  <si>
    <t>Количество жителей, зарегистрированных в отремонтированных МКД</t>
  </si>
  <si>
    <t>Ремонт внутридомовых инженерных систем (5+6+7+8+9+10), ВСЕГО</t>
  </si>
  <si>
    <t>Установка коллективных приборов учета потребления коммунальных ресурсов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</si>
  <si>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</si>
  <si>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</si>
  <si>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</si>
  <si>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водоснабжения</t>
  </si>
  <si>
    <t xml:space="preserve">Ремонт систем водоотведения </t>
  </si>
  <si>
    <t>Ремонт крыши</t>
  </si>
  <si>
    <t>Ремонт или замена лифтового оборудования</t>
  </si>
  <si>
    <t>Ремонт фудаментов</t>
  </si>
  <si>
    <t>Утепление и ремонт фасадов</t>
  </si>
  <si>
    <t>Всего произведено работ на сумму (4+12+14+16+18+ 20)</t>
  </si>
  <si>
    <t>В т.ч. израсходовано на разработку проектной документации</t>
  </si>
  <si>
    <r>
      <t>О Т Ч Е Т
о ходе реализации региональной адресной программы по проведению капитального ремонта многоквартирных домов      (</t>
    </r>
    <r>
      <rPr>
        <b/>
        <u val="single"/>
        <sz val="10"/>
        <rFont val="Times New Roman"/>
        <family val="1"/>
      </rPr>
      <t>годовой</t>
    </r>
    <r>
      <rPr>
        <b/>
        <sz val="10"/>
        <rFont val="Times New Roman"/>
        <family val="1"/>
      </rPr>
      <t xml:space="preserve">)
</t>
    </r>
  </si>
  <si>
    <t>остаток</t>
  </si>
  <si>
    <t>Наименование Муниципального образования</t>
  </si>
  <si>
    <t>Приложение №1                                                                                                                                                                                    к Адресной программе капитального ремонта многоквартирных домов муниципального образования Город Уданый"  в рамках реализации постановления Правительства Республики Саха (Якутия) от 27.01.2012 года №25 в 20 12 году»</t>
  </si>
  <si>
    <t>Приложение № 2                                                                                                                                                                  к Адресной программе капитального ремонта многоквартирных домов муниципального образования "Город Удачный"  в рамках реализации постановления Правительства Республики Саха (Якутия) от 27.01.2012 года №25 в 20 12 году»</t>
  </si>
  <si>
    <t>Приложение №3                                                                                                                                                                                                                        к Адресной программе капитального ремонта многоквартирных домов муниципального образования "Город Удачный"  в рамках реализации постановления Правительства Республики Саха (Якутия) от 27.01.2012 года №25 в 20 12 году»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</si>
  <si>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к Адресной программе капитального ремонта многоквартирных домов муниципального образования </t>
    </r>
    <r>
      <rPr>
        <sz val="10"/>
        <rFont val="Times New Roman"/>
        <family val="1"/>
      </rPr>
      <t>"Город Удачный" в</t>
    </r>
    <r>
      <rPr>
        <sz val="10"/>
        <rFont val="Times New Roman"/>
        <family val="2"/>
      </rPr>
      <t xml:space="preserve"> рамках реализации постановления Правительства Республики Саха (Якутия) от 27.01.2012 года №25 в 20 12 году»</t>
    </r>
  </si>
  <si>
    <t>Приложение № 5                                                                                                                                                                  к Адресной программе капитального ремонта многоквартирных домов муниципального образования "Город Удачный" рамках реализации постановления Правительства Республики Саха (Якутия) от 27.01.2012 года №25 в 20 12 году»</t>
  </si>
  <si>
    <t>Исполнитель</t>
  </si>
  <si>
    <t>Н.А. Ващенко</t>
  </si>
  <si>
    <t>"Город Удачный"</t>
  </si>
  <si>
    <t>Ю.Ф. Бескровный</t>
  </si>
  <si>
    <t>Глава муниципальногообразования</t>
  </si>
  <si>
    <t>Исп.   Н.А. Ващенко</t>
  </si>
  <si>
    <t>Муниципальное образование "Город Удачный"</t>
  </si>
  <si>
    <t>на 30.10.2012 г.</t>
  </si>
  <si>
    <t>ул.Новый город, общ.6 корп.1</t>
  </si>
  <si>
    <t>офис УО УЖКХ и администрации</t>
  </si>
  <si>
    <t xml:space="preserve">ремонт  подъезда №1 </t>
  </si>
  <si>
    <t>« 30»    октября        2012  года</t>
  </si>
  <si>
    <t>А.В. Приходько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</si>
</sst>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##\ ###\ ###\ ##0.00"/>
    <numFmt numFmtId="167" formatCode="###\ ###\ ###\ 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"/>
    <numFmt numFmtId="174" formatCode="##\ ###\ ###\ ##0.00"/>
  </numFmts>
  <fonts count="34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vertical="center" wrapText="1"/>
    </xf>
    <xf numFmtId="172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2" fontId="24" fillId="0" borderId="12" xfId="0" applyNumberFormat="1" applyFont="1" applyBorder="1" applyAlignment="1">
      <alignment horizontal="left" wrapText="1"/>
    </xf>
    <xf numFmtId="4" fontId="24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textRotation="90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0" applyFont="1" applyAlignment="1">
      <alignment wrapText="1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distributed"/>
    </xf>
    <xf numFmtId="4" fontId="0" fillId="0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distributed"/>
    </xf>
    <xf numFmtId="0" fontId="4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distributed"/>
    </xf>
    <xf numFmtId="4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7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4" applyFont="1" applyFill="1" applyAlignment="1">
      <alignment wrapText="1"/>
      <protection/>
    </xf>
    <xf numFmtId="0" fontId="3" fillId="0" borderId="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12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wrapText="1"/>
      <protection/>
    </xf>
    <xf numFmtId="174" fontId="4" fillId="0" borderId="10" xfId="54" applyNumberFormat="1" applyFont="1" applyFill="1" applyBorder="1" applyAlignment="1">
      <alignment horizontal="center" vertical="center" wrapText="1"/>
      <protection/>
    </xf>
    <xf numFmtId="166" fontId="4" fillId="0" borderId="10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 wrapText="1"/>
      <protection/>
    </xf>
    <xf numFmtId="0" fontId="3" fillId="0" borderId="10" xfId="54" applyFont="1" applyFill="1" applyBorder="1" applyAlignment="1">
      <alignment horizontal="left" wrapText="1"/>
      <protection/>
    </xf>
    <xf numFmtId="174" fontId="3" fillId="0" borderId="10" xfId="54" applyNumberFormat="1" applyFont="1" applyFill="1" applyBorder="1" applyAlignment="1">
      <alignment horizontal="center" vertical="center" wrapText="1"/>
      <protection/>
    </xf>
    <xf numFmtId="167" fontId="3" fillId="0" borderId="10" xfId="54" applyNumberFormat="1" applyFont="1" applyFill="1" applyBorder="1" applyAlignment="1">
      <alignment horizontal="center" wrapText="1"/>
      <protection/>
    </xf>
    <xf numFmtId="165" fontId="3" fillId="0" borderId="10" xfId="54" applyNumberFormat="1" applyFont="1" applyFill="1" applyBorder="1" applyAlignment="1">
      <alignment horizontal="center" wrapText="1"/>
      <protection/>
    </xf>
    <xf numFmtId="166" fontId="3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left" vertical="top" textRotation="90" wrapText="1"/>
    </xf>
    <xf numFmtId="0" fontId="26" fillId="0" borderId="10" xfId="0" applyFont="1" applyFill="1" applyBorder="1" applyAlignment="1">
      <alignment horizontal="left" vertical="top" textRotation="90" wrapText="1"/>
    </xf>
    <xf numFmtId="0" fontId="26" fillId="0" borderId="10" xfId="0" applyFont="1" applyBorder="1" applyAlignment="1">
      <alignment horizontal="left" vertical="top" textRotation="90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53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25" fillId="0" borderId="0" xfId="53" applyFont="1" applyBorder="1" applyAlignment="1">
      <alignment/>
      <protection/>
    </xf>
    <xf numFmtId="0" fontId="25" fillId="0" borderId="0" xfId="53" applyFont="1" applyBorder="1" applyAlignment="1">
      <alignment horizontal="justify"/>
      <protection/>
    </xf>
    <xf numFmtId="0" fontId="0" fillId="0" borderId="16" xfId="0" applyFont="1" applyBorder="1" applyAlignment="1">
      <alignment/>
    </xf>
    <xf numFmtId="2" fontId="0" fillId="0" borderId="12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wrapText="1"/>
    </xf>
    <xf numFmtId="172" fontId="0" fillId="0" borderId="17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25" fillId="0" borderId="11" xfId="0" applyNumberFormat="1" applyFont="1" applyFill="1" applyBorder="1" applyAlignment="1">
      <alignment horizontal="center" wrapText="1"/>
    </xf>
    <xf numFmtId="0" fontId="25" fillId="0" borderId="21" xfId="0" applyNumberFormat="1" applyFont="1" applyFill="1" applyBorder="1" applyAlignment="1">
      <alignment horizontal="center" wrapText="1"/>
    </xf>
    <xf numFmtId="0" fontId="25" fillId="0" borderId="20" xfId="0" applyNumberFormat="1" applyFont="1" applyFill="1" applyBorder="1" applyAlignment="1">
      <alignment horizontal="center" wrapText="1"/>
    </xf>
    <xf numFmtId="1" fontId="25" fillId="0" borderId="11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textRotation="90" wrapText="1"/>
    </xf>
    <xf numFmtId="0" fontId="27" fillId="0" borderId="11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7" fillId="0" borderId="11" xfId="0" applyNumberFormat="1" applyFont="1" applyBorder="1" applyAlignment="1">
      <alignment horizontal="center" wrapText="1"/>
    </xf>
    <xf numFmtId="0" fontId="27" fillId="0" borderId="21" xfId="0" applyNumberFormat="1" applyFont="1" applyBorder="1" applyAlignment="1">
      <alignment horizontal="center" wrapText="1"/>
    </xf>
    <xf numFmtId="0" fontId="27" fillId="0" borderId="20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2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/>
      <protection/>
    </xf>
    <xf numFmtId="0" fontId="29" fillId="0" borderId="0" xfId="54" applyFont="1" applyFill="1" applyAlignment="1">
      <alignment horizontal="center"/>
      <protection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1" xfId="53" applyNumberFormat="1" applyFont="1" applyBorder="1" applyAlignment="1">
      <alignment horizontal="center" vertical="center" wrapText="1"/>
      <protection/>
    </xf>
    <xf numFmtId="0" fontId="3" fillId="0" borderId="20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justify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right" wrapText="1"/>
    </xf>
    <xf numFmtId="0" fontId="3" fillId="0" borderId="26" xfId="53" applyFont="1" applyBorder="1" applyAlignment="1">
      <alignment horizontal="left" vertical="center" wrapText="1"/>
      <protection/>
    </xf>
    <xf numFmtId="0" fontId="3" fillId="0" borderId="27" xfId="53" applyFont="1" applyBorder="1" applyAlignment="1">
      <alignment horizontal="left" vertical="center" wrapText="1"/>
      <protection/>
    </xf>
    <xf numFmtId="0" fontId="3" fillId="0" borderId="28" xfId="53" applyFont="1" applyBorder="1" applyAlignment="1">
      <alignment horizontal="left" vertical="center" wrapText="1"/>
      <protection/>
    </xf>
    <xf numFmtId="0" fontId="3" fillId="0" borderId="29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3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3" fillId="0" borderId="21" xfId="53" applyFont="1" applyBorder="1" applyAlignment="1">
      <alignment horizontal="left" wrapText="1"/>
      <protection/>
    </xf>
    <xf numFmtId="0" fontId="3" fillId="0" borderId="2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3" fillId="0" borderId="16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.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view="pageBreakPreview" zoomScale="60" zoomScalePageLayoutView="0" workbookViewId="0" topLeftCell="A11">
      <selection activeCell="V48" sqref="V48"/>
    </sheetView>
  </sheetViews>
  <sheetFormatPr defaultColWidth="11.57421875" defaultRowHeight="12.75"/>
  <cols>
    <col min="1" max="1" width="3.421875" style="33" customWidth="1"/>
    <col min="2" max="2" width="16.140625" style="33" customWidth="1"/>
    <col min="3" max="3" width="6.57421875" style="33" customWidth="1"/>
    <col min="4" max="4" width="4.28125" style="33" customWidth="1"/>
    <col min="5" max="5" width="3.421875" style="33" customWidth="1"/>
    <col min="6" max="6" width="18.7109375" style="33" customWidth="1"/>
    <col min="7" max="7" width="5.7109375" style="33" customWidth="1"/>
    <col min="8" max="8" width="12.421875" style="33" customWidth="1"/>
    <col min="9" max="9" width="6.7109375" style="33" customWidth="1"/>
    <col min="10" max="10" width="9.8515625" style="33" customWidth="1"/>
    <col min="11" max="12" width="0" style="33" hidden="1" customWidth="1"/>
    <col min="13" max="13" width="9.57421875" style="33" customWidth="1"/>
    <col min="14" max="15" width="7.8515625" style="33" customWidth="1"/>
    <col min="16" max="16" width="28.8515625" style="33" customWidth="1"/>
    <col min="17" max="18" width="0" style="33" hidden="1" customWidth="1"/>
    <col min="19" max="19" width="12.7109375" style="33" customWidth="1"/>
    <col min="20" max="20" width="11.57421875" style="33" customWidth="1"/>
    <col min="21" max="21" width="6.57421875" style="33" customWidth="1"/>
    <col min="22" max="22" width="13.57421875" style="33" customWidth="1"/>
    <col min="23" max="23" width="11.8515625" style="33" bestFit="1" customWidth="1"/>
    <col min="24" max="24" width="11.7109375" style="33" bestFit="1" customWidth="1"/>
    <col min="25" max="16384" width="11.57421875" style="33" customWidth="1"/>
  </cols>
  <sheetData>
    <row r="2" spans="1:22" s="68" customFormat="1" ht="15" customHeight="1">
      <c r="A2" s="59"/>
      <c r="B2" s="59"/>
      <c r="C2" s="59"/>
      <c r="D2" s="59"/>
      <c r="E2" s="59"/>
      <c r="F2" s="59"/>
      <c r="G2" s="59"/>
      <c r="H2" s="59"/>
      <c r="I2" s="59"/>
      <c r="J2" s="140" t="s">
        <v>175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s="68" customFormat="1" ht="52.5" customHeight="1">
      <c r="A3" s="59"/>
      <c r="B3" s="59"/>
      <c r="C3" s="59"/>
      <c r="D3" s="59"/>
      <c r="E3" s="59"/>
      <c r="F3" s="59"/>
      <c r="G3" s="59"/>
      <c r="H3" s="59"/>
      <c r="I3" s="59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s="68" customFormat="1" ht="15.75">
      <c r="A4" s="59"/>
      <c r="B4" s="59"/>
      <c r="C4" s="59"/>
      <c r="D4" s="59"/>
      <c r="E4" s="59"/>
      <c r="F4" s="59"/>
      <c r="G4" s="59"/>
      <c r="H4" s="59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3" s="68" customFormat="1" ht="15.75" customHeight="1">
      <c r="A5" s="59"/>
      <c r="B5" s="148" t="s">
        <v>123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3" s="68" customFormat="1" ht="15.75" customHeight="1">
      <c r="A6" s="59"/>
      <c r="B6" s="148" t="s">
        <v>124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1:17" ht="12.75">
      <c r="A7" s="2"/>
      <c r="B7" s="3"/>
      <c r="C7" s="2"/>
      <c r="D7" s="4"/>
      <c r="E7" s="4"/>
      <c r="F7" s="5"/>
      <c r="G7" s="5"/>
      <c r="H7" s="5"/>
      <c r="I7" s="5"/>
      <c r="J7" s="5"/>
      <c r="K7" s="4"/>
      <c r="L7" s="6"/>
      <c r="M7" s="5"/>
      <c r="N7" s="5"/>
      <c r="O7" s="5"/>
      <c r="P7" s="5"/>
      <c r="Q7" s="5"/>
    </row>
    <row r="8" spans="1:22" ht="27" customHeight="1">
      <c r="A8" s="150" t="s">
        <v>0</v>
      </c>
      <c r="B8" s="141" t="s">
        <v>1</v>
      </c>
      <c r="C8" s="141" t="s">
        <v>2</v>
      </c>
      <c r="D8" s="141" t="s">
        <v>78</v>
      </c>
      <c r="E8" s="141" t="s">
        <v>3</v>
      </c>
      <c r="F8" s="141" t="s">
        <v>4</v>
      </c>
      <c r="G8" s="141" t="s">
        <v>5</v>
      </c>
      <c r="H8" s="141" t="s">
        <v>6</v>
      </c>
      <c r="I8" s="141" t="s">
        <v>7</v>
      </c>
      <c r="J8" s="141" t="s">
        <v>8</v>
      </c>
      <c r="K8" s="141" t="s">
        <v>9</v>
      </c>
      <c r="L8" s="7"/>
      <c r="M8" s="141" t="s">
        <v>10</v>
      </c>
      <c r="N8" s="145" t="s">
        <v>11</v>
      </c>
      <c r="O8" s="146"/>
      <c r="P8" s="141" t="s">
        <v>12</v>
      </c>
      <c r="Q8" s="12" t="s">
        <v>13</v>
      </c>
      <c r="R8" s="149" t="s">
        <v>52</v>
      </c>
      <c r="S8" s="149"/>
      <c r="T8" s="146"/>
      <c r="U8" s="141" t="s">
        <v>54</v>
      </c>
      <c r="V8" s="141" t="s">
        <v>53</v>
      </c>
    </row>
    <row r="9" spans="1:22" ht="12.75" customHeight="1">
      <c r="A9" s="15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7"/>
      <c r="M9" s="141"/>
      <c r="N9" s="141" t="s">
        <v>55</v>
      </c>
      <c r="O9" s="142" t="s">
        <v>14</v>
      </c>
      <c r="P9" s="141"/>
      <c r="Q9" s="147"/>
      <c r="R9" s="141" t="s">
        <v>15</v>
      </c>
      <c r="S9" s="145" t="s">
        <v>16</v>
      </c>
      <c r="T9" s="146"/>
      <c r="U9" s="141"/>
      <c r="V9" s="141"/>
    </row>
    <row r="10" spans="1:22" ht="12.75" customHeight="1" hidden="1">
      <c r="A10" s="15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6"/>
      <c r="M10" s="141"/>
      <c r="N10" s="141"/>
      <c r="O10" s="143"/>
      <c r="P10" s="141"/>
      <c r="Q10" s="147"/>
      <c r="R10" s="141"/>
      <c r="S10" s="8"/>
      <c r="T10" s="8"/>
      <c r="U10" s="141"/>
      <c r="V10" s="141"/>
    </row>
    <row r="11" spans="1:22" ht="183">
      <c r="A11" s="15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6"/>
      <c r="M11" s="141"/>
      <c r="N11" s="141"/>
      <c r="O11" s="144"/>
      <c r="P11" s="141"/>
      <c r="Q11" s="147"/>
      <c r="R11" s="141"/>
      <c r="S11" s="7" t="s">
        <v>17</v>
      </c>
      <c r="T11" s="7" t="s">
        <v>18</v>
      </c>
      <c r="U11" s="141"/>
      <c r="V11" s="141"/>
    </row>
    <row r="12" spans="1:22" ht="12.75">
      <c r="A12" s="9">
        <v>1</v>
      </c>
      <c r="B12" s="10">
        <v>2</v>
      </c>
      <c r="C12" s="9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/>
      <c r="L12" s="10"/>
      <c r="M12" s="10">
        <v>11</v>
      </c>
      <c r="N12" s="10">
        <v>12</v>
      </c>
      <c r="O12" s="10">
        <v>13</v>
      </c>
      <c r="P12" s="10">
        <v>9</v>
      </c>
      <c r="Q12" s="9">
        <v>10</v>
      </c>
      <c r="R12" s="8">
        <v>15</v>
      </c>
      <c r="S12" s="10">
        <v>16</v>
      </c>
      <c r="T12" s="10">
        <v>17</v>
      </c>
      <c r="U12" s="10">
        <v>18</v>
      </c>
      <c r="V12" s="10">
        <v>19</v>
      </c>
    </row>
    <row r="13" spans="1:22" ht="15" customHeight="1" hidden="1">
      <c r="A13" s="154" t="s">
        <v>74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</row>
    <row r="14" spans="1:23" ht="12.75" hidden="1">
      <c r="A14" s="17">
        <v>1</v>
      </c>
      <c r="B14" s="15" t="s">
        <v>56</v>
      </c>
      <c r="C14" s="15">
        <v>1959</v>
      </c>
      <c r="D14" s="15">
        <v>1</v>
      </c>
      <c r="E14" s="15">
        <v>4</v>
      </c>
      <c r="F14" s="15" t="s">
        <v>66</v>
      </c>
      <c r="G14" s="15">
        <v>70</v>
      </c>
      <c r="H14" s="15" t="s">
        <v>66</v>
      </c>
      <c r="I14" s="15"/>
      <c r="J14" s="15" t="s">
        <v>67</v>
      </c>
      <c r="K14" s="15"/>
      <c r="L14" s="15"/>
      <c r="M14" s="15">
        <v>143</v>
      </c>
      <c r="N14" s="15">
        <v>123</v>
      </c>
      <c r="O14" s="15">
        <v>80</v>
      </c>
      <c r="P14" s="69" t="s">
        <v>68</v>
      </c>
      <c r="Q14" s="15"/>
      <c r="R14" s="11"/>
      <c r="S14" s="19">
        <v>229000</v>
      </c>
      <c r="T14" s="19">
        <v>25556</v>
      </c>
      <c r="U14" s="15"/>
      <c r="V14" s="15"/>
      <c r="W14" s="31"/>
    </row>
    <row r="15" spans="1:23" ht="12.75" hidden="1">
      <c r="A15" s="17">
        <v>2</v>
      </c>
      <c r="B15" s="15" t="s">
        <v>57</v>
      </c>
      <c r="C15" s="15">
        <v>1959</v>
      </c>
      <c r="D15" s="15">
        <v>1</v>
      </c>
      <c r="E15" s="15">
        <v>4</v>
      </c>
      <c r="F15" s="15" t="s">
        <v>66</v>
      </c>
      <c r="G15" s="15">
        <v>68</v>
      </c>
      <c r="H15" s="15" t="s">
        <v>66</v>
      </c>
      <c r="I15" s="15"/>
      <c r="J15" s="15" t="s">
        <v>67</v>
      </c>
      <c r="K15" s="15"/>
      <c r="L15" s="15"/>
      <c r="M15" s="15">
        <v>145</v>
      </c>
      <c r="N15" s="15">
        <v>122</v>
      </c>
      <c r="O15" s="15">
        <v>78</v>
      </c>
      <c r="P15" s="69" t="s">
        <v>68</v>
      </c>
      <c r="Q15" s="15"/>
      <c r="R15" s="15"/>
      <c r="S15" s="19">
        <v>229100.4</v>
      </c>
      <c r="T15" s="19">
        <v>25455.6</v>
      </c>
      <c r="U15" s="15"/>
      <c r="V15" s="15"/>
      <c r="W15" s="31"/>
    </row>
    <row r="16" spans="1:23" ht="12.75" hidden="1">
      <c r="A16" s="17">
        <v>3</v>
      </c>
      <c r="B16" s="15" t="s">
        <v>58</v>
      </c>
      <c r="C16" s="15">
        <v>1959</v>
      </c>
      <c r="D16" s="15">
        <v>1</v>
      </c>
      <c r="E16" s="15">
        <v>4</v>
      </c>
      <c r="F16" s="15" t="s">
        <v>66</v>
      </c>
      <c r="G16" s="15">
        <v>72</v>
      </c>
      <c r="H16" s="15" t="s">
        <v>66</v>
      </c>
      <c r="I16" s="15"/>
      <c r="J16" s="15" t="s">
        <v>67</v>
      </c>
      <c r="K16" s="15"/>
      <c r="L16" s="15"/>
      <c r="M16" s="15">
        <v>70</v>
      </c>
      <c r="N16" s="15">
        <v>58</v>
      </c>
      <c r="O16" s="15">
        <v>46</v>
      </c>
      <c r="P16" s="69" t="s">
        <v>68</v>
      </c>
      <c r="Q16" s="15"/>
      <c r="R16" s="15"/>
      <c r="S16" s="19">
        <v>158503.3</v>
      </c>
      <c r="T16" s="19">
        <v>17833.7</v>
      </c>
      <c r="U16" s="15"/>
      <c r="V16" s="15"/>
      <c r="W16" s="31"/>
    </row>
    <row r="17" spans="1:23" ht="12.75" hidden="1">
      <c r="A17" s="17">
        <v>4</v>
      </c>
      <c r="B17" s="15" t="s">
        <v>59</v>
      </c>
      <c r="C17" s="15">
        <v>1958</v>
      </c>
      <c r="D17" s="15">
        <v>1</v>
      </c>
      <c r="E17" s="15">
        <v>4</v>
      </c>
      <c r="F17" s="15" t="s">
        <v>66</v>
      </c>
      <c r="G17" s="15">
        <v>77</v>
      </c>
      <c r="H17" s="15" t="s">
        <v>66</v>
      </c>
      <c r="I17" s="15"/>
      <c r="J17" s="15" t="s">
        <v>67</v>
      </c>
      <c r="K17" s="15"/>
      <c r="L17" s="15"/>
      <c r="M17" s="15">
        <v>72</v>
      </c>
      <c r="N17" s="15">
        <v>59</v>
      </c>
      <c r="O17" s="15">
        <v>45</v>
      </c>
      <c r="P17" s="69" t="s">
        <v>69</v>
      </c>
      <c r="Q17" s="15"/>
      <c r="R17" s="15"/>
      <c r="S17" s="19">
        <v>355000.8</v>
      </c>
      <c r="T17" s="19">
        <v>40461.2</v>
      </c>
      <c r="U17" s="15"/>
      <c r="V17" s="15"/>
      <c r="W17" s="31"/>
    </row>
    <row r="18" spans="1:23" ht="12.75" hidden="1">
      <c r="A18" s="17">
        <v>5</v>
      </c>
      <c r="B18" s="15" t="s">
        <v>60</v>
      </c>
      <c r="C18" s="15">
        <v>1958</v>
      </c>
      <c r="D18" s="15">
        <v>1</v>
      </c>
      <c r="E18" s="15">
        <v>4</v>
      </c>
      <c r="F18" s="15" t="s">
        <v>66</v>
      </c>
      <c r="G18" s="15">
        <v>74</v>
      </c>
      <c r="H18" s="15" t="s">
        <v>66</v>
      </c>
      <c r="I18" s="15"/>
      <c r="J18" s="15" t="s">
        <v>67</v>
      </c>
      <c r="K18" s="15"/>
      <c r="L18" s="15"/>
      <c r="M18" s="15">
        <v>71</v>
      </c>
      <c r="N18" s="15">
        <v>58</v>
      </c>
      <c r="O18" s="15">
        <v>46</v>
      </c>
      <c r="P18" s="69" t="s">
        <v>69</v>
      </c>
      <c r="Q18" s="15"/>
      <c r="R18" s="15"/>
      <c r="S18" s="19">
        <v>355915.8</v>
      </c>
      <c r="T18" s="19">
        <v>39546.2</v>
      </c>
      <c r="U18" s="15"/>
      <c r="V18" s="15"/>
      <c r="W18" s="31"/>
    </row>
    <row r="19" spans="1:23" ht="25.5" hidden="1">
      <c r="A19" s="17">
        <v>6</v>
      </c>
      <c r="B19" s="15" t="s">
        <v>61</v>
      </c>
      <c r="C19" s="15">
        <v>1986</v>
      </c>
      <c r="D19" s="15">
        <v>1</v>
      </c>
      <c r="E19" s="15">
        <v>4</v>
      </c>
      <c r="F19" s="69" t="s">
        <v>72</v>
      </c>
      <c r="G19" s="15">
        <v>40</v>
      </c>
      <c r="H19" s="15" t="s">
        <v>66</v>
      </c>
      <c r="I19" s="15"/>
      <c r="J19" s="15" t="s">
        <v>67</v>
      </c>
      <c r="K19" s="15"/>
      <c r="L19" s="15"/>
      <c r="M19" s="15">
        <v>124.1</v>
      </c>
      <c r="N19" s="15">
        <v>124.1</v>
      </c>
      <c r="O19" s="15">
        <v>79.3</v>
      </c>
      <c r="P19" s="69" t="s">
        <v>70</v>
      </c>
      <c r="Q19" s="15"/>
      <c r="R19" s="15"/>
      <c r="S19" s="19">
        <v>58300.1</v>
      </c>
      <c r="T19" s="19">
        <v>7088.9</v>
      </c>
      <c r="U19" s="15"/>
      <c r="V19" s="15"/>
      <c r="W19" s="31"/>
    </row>
    <row r="20" spans="1:23" ht="27.75" customHeight="1" hidden="1">
      <c r="A20" s="17">
        <v>7</v>
      </c>
      <c r="B20" s="15" t="s">
        <v>62</v>
      </c>
      <c r="C20" s="15">
        <v>1987</v>
      </c>
      <c r="D20" s="15">
        <v>1</v>
      </c>
      <c r="E20" s="15">
        <v>4</v>
      </c>
      <c r="F20" s="69" t="s">
        <v>72</v>
      </c>
      <c r="G20" s="15">
        <v>40</v>
      </c>
      <c r="H20" s="15" t="s">
        <v>66</v>
      </c>
      <c r="I20" s="15"/>
      <c r="J20" s="15" t="s">
        <v>67</v>
      </c>
      <c r="K20" s="15"/>
      <c r="L20" s="15"/>
      <c r="M20" s="15">
        <v>77.6</v>
      </c>
      <c r="N20" s="15">
        <v>77.6</v>
      </c>
      <c r="O20" s="15">
        <v>48.4</v>
      </c>
      <c r="P20" s="69" t="s">
        <v>71</v>
      </c>
      <c r="Q20" s="15"/>
      <c r="R20" s="15"/>
      <c r="S20" s="19">
        <v>387305.1</v>
      </c>
      <c r="T20" s="19">
        <v>43033.9</v>
      </c>
      <c r="U20" s="15"/>
      <c r="V20" s="15"/>
      <c r="W20" s="31"/>
    </row>
    <row r="21" spans="1:23" ht="26.25" customHeight="1" hidden="1">
      <c r="A21" s="17">
        <v>8</v>
      </c>
      <c r="B21" s="15" t="s">
        <v>63</v>
      </c>
      <c r="C21" s="15">
        <v>1988</v>
      </c>
      <c r="D21" s="15">
        <v>1</v>
      </c>
      <c r="E21" s="15">
        <v>4</v>
      </c>
      <c r="F21" s="69" t="s">
        <v>72</v>
      </c>
      <c r="G21" s="15">
        <v>40</v>
      </c>
      <c r="H21" s="15" t="s">
        <v>66</v>
      </c>
      <c r="I21" s="15"/>
      <c r="J21" s="15" t="s">
        <v>67</v>
      </c>
      <c r="K21" s="15"/>
      <c r="L21" s="15"/>
      <c r="M21" s="15">
        <v>97</v>
      </c>
      <c r="N21" s="15">
        <v>97</v>
      </c>
      <c r="O21" s="15">
        <v>67</v>
      </c>
      <c r="P21" s="69" t="s">
        <v>71</v>
      </c>
      <c r="Q21" s="15"/>
      <c r="R21" s="15"/>
      <c r="S21" s="19">
        <v>387220.93</v>
      </c>
      <c r="T21" s="19">
        <v>43119.38</v>
      </c>
      <c r="U21" s="15"/>
      <c r="V21" s="15"/>
      <c r="W21" s="31"/>
    </row>
    <row r="22" spans="1:23" ht="28.5" customHeight="1" hidden="1">
      <c r="A22" s="17">
        <v>9</v>
      </c>
      <c r="B22" s="15" t="s">
        <v>64</v>
      </c>
      <c r="C22" s="15">
        <v>1989</v>
      </c>
      <c r="D22" s="15">
        <v>1</v>
      </c>
      <c r="E22" s="15">
        <v>4</v>
      </c>
      <c r="F22" s="69" t="s">
        <v>72</v>
      </c>
      <c r="G22" s="15">
        <v>40</v>
      </c>
      <c r="H22" s="15" t="s">
        <v>66</v>
      </c>
      <c r="I22" s="15"/>
      <c r="J22" s="15" t="s">
        <v>67</v>
      </c>
      <c r="K22" s="15"/>
      <c r="L22" s="15"/>
      <c r="M22" s="15">
        <v>91.6</v>
      </c>
      <c r="N22" s="15">
        <v>91.6</v>
      </c>
      <c r="O22" s="15">
        <v>59.1</v>
      </c>
      <c r="P22" s="69" t="s">
        <v>71</v>
      </c>
      <c r="Q22" s="15"/>
      <c r="R22" s="15"/>
      <c r="S22" s="19">
        <v>387305.1</v>
      </c>
      <c r="T22" s="19">
        <v>43033.9</v>
      </c>
      <c r="U22" s="15"/>
      <c r="V22" s="15"/>
      <c r="W22" s="31"/>
    </row>
    <row r="23" spans="1:23" ht="30" customHeight="1" hidden="1">
      <c r="A23" s="17">
        <v>10</v>
      </c>
      <c r="B23" s="15" t="s">
        <v>65</v>
      </c>
      <c r="C23" s="15">
        <v>1989</v>
      </c>
      <c r="D23" s="15">
        <v>1</v>
      </c>
      <c r="E23" s="15">
        <v>4</v>
      </c>
      <c r="F23" s="69" t="s">
        <v>72</v>
      </c>
      <c r="G23" s="15">
        <v>40</v>
      </c>
      <c r="H23" s="15" t="s">
        <v>66</v>
      </c>
      <c r="I23" s="15"/>
      <c r="J23" s="15" t="s">
        <v>67</v>
      </c>
      <c r="K23" s="15"/>
      <c r="L23" s="15"/>
      <c r="M23" s="15">
        <v>87.2</v>
      </c>
      <c r="N23" s="15">
        <v>87.2</v>
      </c>
      <c r="O23" s="15">
        <v>58.3</v>
      </c>
      <c r="P23" s="69" t="s">
        <v>71</v>
      </c>
      <c r="Q23" s="15"/>
      <c r="R23" s="15"/>
      <c r="S23" s="19">
        <v>387305.1</v>
      </c>
      <c r="T23" s="19">
        <v>43033.9</v>
      </c>
      <c r="U23" s="15"/>
      <c r="V23" s="15"/>
      <c r="W23" s="31"/>
    </row>
    <row r="24" spans="1:24" s="70" customFormat="1" ht="12.75" hidden="1">
      <c r="A24" s="23"/>
      <c r="B24" s="24" t="s">
        <v>81</v>
      </c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>
        <f>SUM(M14:M23)</f>
        <v>978.5000000000001</v>
      </c>
      <c r="N24" s="24">
        <f>SUM(N14:N23)</f>
        <v>897.5000000000001</v>
      </c>
      <c r="O24" s="24">
        <f>SUM(O14:O23)</f>
        <v>607.0999999999999</v>
      </c>
      <c r="P24" s="25"/>
      <c r="Q24" s="24"/>
      <c r="R24" s="24"/>
      <c r="S24" s="26">
        <f>SUM(S14:S23)</f>
        <v>2934956.6300000004</v>
      </c>
      <c r="T24" s="26">
        <f>SUM(T14:T23)</f>
        <v>328162.68000000005</v>
      </c>
      <c r="U24" s="24"/>
      <c r="V24" s="24"/>
      <c r="W24" s="32"/>
      <c r="X24" s="32"/>
    </row>
    <row r="25" spans="1:24" ht="14.25" hidden="1">
      <c r="A25" s="157" t="s">
        <v>76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  <c r="X25" s="32"/>
    </row>
    <row r="26" spans="1:24" ht="25.5" hidden="1">
      <c r="A26" s="17">
        <v>1</v>
      </c>
      <c r="B26" s="15" t="s">
        <v>77</v>
      </c>
      <c r="C26" s="15">
        <v>1964</v>
      </c>
      <c r="D26" s="18">
        <v>1</v>
      </c>
      <c r="E26" s="15">
        <v>5</v>
      </c>
      <c r="F26" s="69" t="s">
        <v>79</v>
      </c>
      <c r="G26" s="19">
        <v>66.1</v>
      </c>
      <c r="H26" s="15" t="s">
        <v>66</v>
      </c>
      <c r="I26" s="15" t="s">
        <v>66</v>
      </c>
      <c r="J26" s="15" t="s">
        <v>80</v>
      </c>
      <c r="K26" s="15"/>
      <c r="L26" s="15"/>
      <c r="M26" s="15">
        <v>186.9</v>
      </c>
      <c r="N26" s="15">
        <v>110</v>
      </c>
      <c r="O26" s="15">
        <v>78</v>
      </c>
      <c r="P26" s="69" t="s">
        <v>97</v>
      </c>
      <c r="Q26" s="15"/>
      <c r="R26" s="15"/>
      <c r="S26" s="19">
        <f>116070.53</f>
        <v>116070.53</v>
      </c>
      <c r="T26" s="19">
        <v>12864.96</v>
      </c>
      <c r="U26" s="15"/>
      <c r="V26" s="15"/>
      <c r="X26" s="32"/>
    </row>
    <row r="27" spans="1:24" s="70" customFormat="1" ht="12.75" hidden="1">
      <c r="A27" s="23"/>
      <c r="B27" s="24" t="s">
        <v>75</v>
      </c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>
        <f>M26</f>
        <v>186.9</v>
      </c>
      <c r="N27" s="24">
        <f>N26</f>
        <v>110</v>
      </c>
      <c r="O27" s="24">
        <f>O26</f>
        <v>78</v>
      </c>
      <c r="P27" s="25"/>
      <c r="Q27" s="24"/>
      <c r="R27" s="24"/>
      <c r="S27" s="26">
        <f>S26</f>
        <v>116070.53</v>
      </c>
      <c r="T27" s="26">
        <f>T26</f>
        <v>12864.96</v>
      </c>
      <c r="U27" s="24"/>
      <c r="V27" s="24"/>
      <c r="W27" s="32"/>
      <c r="X27" s="32"/>
    </row>
    <row r="28" spans="1:24" ht="14.25" hidden="1">
      <c r="A28" s="157" t="s">
        <v>82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9"/>
      <c r="X28" s="32"/>
    </row>
    <row r="29" spans="1:24" ht="25.5" hidden="1">
      <c r="A29" s="20">
        <v>1</v>
      </c>
      <c r="B29" s="21" t="s">
        <v>83</v>
      </c>
      <c r="C29" s="21">
        <v>1984</v>
      </c>
      <c r="D29" s="21">
        <v>1</v>
      </c>
      <c r="E29" s="21">
        <v>4</v>
      </c>
      <c r="F29" s="21" t="s">
        <v>84</v>
      </c>
      <c r="G29" s="21">
        <v>30</v>
      </c>
      <c r="H29" s="21" t="s">
        <v>66</v>
      </c>
      <c r="I29" s="21" t="s">
        <v>66</v>
      </c>
      <c r="J29" s="21" t="s">
        <v>80</v>
      </c>
      <c r="K29" s="21"/>
      <c r="L29" s="21"/>
      <c r="M29" s="21">
        <v>120</v>
      </c>
      <c r="N29" s="21">
        <v>120</v>
      </c>
      <c r="O29" s="21">
        <v>71.6</v>
      </c>
      <c r="P29" s="21" t="s">
        <v>100</v>
      </c>
      <c r="Q29" s="21"/>
      <c r="R29" s="21"/>
      <c r="S29" s="22">
        <v>193584.05</v>
      </c>
      <c r="T29" s="22">
        <f>21456.36</f>
        <v>21456.36</v>
      </c>
      <c r="U29" s="21"/>
      <c r="V29" s="21"/>
      <c r="X29" s="32"/>
    </row>
    <row r="30" spans="1:24" s="70" customFormat="1" ht="12.75" hidden="1">
      <c r="A30" s="27"/>
      <c r="B30" s="28" t="s">
        <v>81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f>M29</f>
        <v>120</v>
      </c>
      <c r="N30" s="28">
        <f>N29</f>
        <v>120</v>
      </c>
      <c r="O30" s="28">
        <f>O29</f>
        <v>71.6</v>
      </c>
      <c r="P30" s="28"/>
      <c r="Q30" s="28"/>
      <c r="R30" s="28"/>
      <c r="S30" s="29">
        <f>S29</f>
        <v>193584.05</v>
      </c>
      <c r="T30" s="29">
        <f>T29</f>
        <v>21456.36</v>
      </c>
      <c r="U30" s="28"/>
      <c r="V30" s="28"/>
      <c r="X30" s="32"/>
    </row>
    <row r="31" spans="1:24" ht="14.25" hidden="1">
      <c r="A31" s="151" t="s">
        <v>85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X31" s="32"/>
    </row>
    <row r="32" spans="1:24" ht="12.75" hidden="1">
      <c r="A32" s="20">
        <v>1</v>
      </c>
      <c r="B32" s="21" t="s">
        <v>86</v>
      </c>
      <c r="C32" s="21">
        <v>1970</v>
      </c>
      <c r="D32" s="21">
        <v>1</v>
      </c>
      <c r="E32" s="21">
        <v>4</v>
      </c>
      <c r="F32" s="21" t="s">
        <v>84</v>
      </c>
      <c r="G32" s="21">
        <v>80</v>
      </c>
      <c r="H32" s="21" t="s">
        <v>66</v>
      </c>
      <c r="I32" s="21" t="s">
        <v>66</v>
      </c>
      <c r="J32" s="21" t="s">
        <v>67</v>
      </c>
      <c r="K32" s="21"/>
      <c r="L32" s="21"/>
      <c r="M32" s="21">
        <v>144.5</v>
      </c>
      <c r="N32" s="21">
        <v>144.5</v>
      </c>
      <c r="O32" s="21">
        <v>90.1</v>
      </c>
      <c r="P32" s="21" t="s">
        <v>97</v>
      </c>
      <c r="Q32" s="21"/>
      <c r="R32" s="21"/>
      <c r="S32" s="22">
        <v>247059.12</v>
      </c>
      <c r="T32" s="22">
        <f>27383.4</f>
        <v>27383.4</v>
      </c>
      <c r="U32" s="21"/>
      <c r="V32" s="21"/>
      <c r="X32" s="32"/>
    </row>
    <row r="33" spans="1:24" s="70" customFormat="1" ht="12.75" hidden="1">
      <c r="A33" s="27"/>
      <c r="B33" s="28" t="s">
        <v>81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>
        <f>M32</f>
        <v>144.5</v>
      </c>
      <c r="N33" s="28">
        <f>N32</f>
        <v>144.5</v>
      </c>
      <c r="O33" s="28">
        <f>O32</f>
        <v>90.1</v>
      </c>
      <c r="P33" s="28"/>
      <c r="Q33" s="28"/>
      <c r="R33" s="28"/>
      <c r="S33" s="29">
        <f>S32</f>
        <v>247059.12</v>
      </c>
      <c r="T33" s="29">
        <f>T32</f>
        <v>27383.4</v>
      </c>
      <c r="U33" s="28"/>
      <c r="V33" s="28"/>
      <c r="X33" s="32"/>
    </row>
    <row r="34" spans="1:24" ht="14.25" hidden="1">
      <c r="A34" s="151" t="s">
        <v>87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X34" s="32"/>
    </row>
    <row r="35" spans="1:24" ht="25.5" hidden="1">
      <c r="A35" s="20">
        <v>1</v>
      </c>
      <c r="B35" s="21" t="s">
        <v>88</v>
      </c>
      <c r="C35" s="21">
        <v>1962</v>
      </c>
      <c r="D35" s="21">
        <v>1</v>
      </c>
      <c r="E35" s="21">
        <v>4</v>
      </c>
      <c r="F35" s="21" t="s">
        <v>89</v>
      </c>
      <c r="G35" s="21">
        <v>75</v>
      </c>
      <c r="H35" s="21" t="s">
        <v>66</v>
      </c>
      <c r="I35" s="21" t="s">
        <v>66</v>
      </c>
      <c r="J35" s="21" t="s">
        <v>80</v>
      </c>
      <c r="K35" s="21"/>
      <c r="L35" s="21"/>
      <c r="M35" s="21">
        <v>126.8</v>
      </c>
      <c r="N35" s="21">
        <v>126.8</v>
      </c>
      <c r="O35" s="21">
        <v>126.8</v>
      </c>
      <c r="P35" s="21" t="s">
        <v>101</v>
      </c>
      <c r="Q35" s="21"/>
      <c r="R35" s="21"/>
      <c r="S35" s="22">
        <f>2653534.8</f>
        <v>2653534.8</v>
      </c>
      <c r="T35" s="22">
        <v>294111</v>
      </c>
      <c r="U35" s="21"/>
      <c r="V35" s="21"/>
      <c r="X35" s="32"/>
    </row>
    <row r="36" spans="1:24" s="70" customFormat="1" ht="12.75" hidden="1">
      <c r="A36" s="27"/>
      <c r="B36" s="28" t="s">
        <v>81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>
        <f>M35</f>
        <v>126.8</v>
      </c>
      <c r="N36" s="28">
        <f>N35</f>
        <v>126.8</v>
      </c>
      <c r="O36" s="28">
        <f>O35</f>
        <v>126.8</v>
      </c>
      <c r="P36" s="28"/>
      <c r="Q36" s="28"/>
      <c r="R36" s="28"/>
      <c r="S36" s="29">
        <f>S35</f>
        <v>2653534.8</v>
      </c>
      <c r="T36" s="29">
        <f>T35</f>
        <v>294111</v>
      </c>
      <c r="U36" s="28"/>
      <c r="V36" s="28"/>
      <c r="X36" s="32"/>
    </row>
    <row r="37" spans="1:24" ht="14.25" hidden="1">
      <c r="A37" s="151" t="s">
        <v>90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3"/>
      <c r="X37" s="32"/>
    </row>
    <row r="38" spans="1:25" ht="25.5" hidden="1">
      <c r="A38" s="20">
        <v>1</v>
      </c>
      <c r="B38" s="21" t="s">
        <v>91</v>
      </c>
      <c r="C38" s="21">
        <v>1991</v>
      </c>
      <c r="D38" s="21">
        <v>2</v>
      </c>
      <c r="E38" s="21">
        <v>4</v>
      </c>
      <c r="F38" s="69" t="s">
        <v>72</v>
      </c>
      <c r="G38" s="21">
        <v>39.63</v>
      </c>
      <c r="H38" s="21" t="s">
        <v>66</v>
      </c>
      <c r="I38" s="21">
        <v>1</v>
      </c>
      <c r="J38" s="21" t="s">
        <v>92</v>
      </c>
      <c r="K38" s="21"/>
      <c r="L38" s="21"/>
      <c r="M38" s="21">
        <v>1141.4</v>
      </c>
      <c r="N38" s="21"/>
      <c r="O38" s="71">
        <v>680.7</v>
      </c>
      <c r="P38" s="21" t="s">
        <v>105</v>
      </c>
      <c r="Q38" s="21"/>
      <c r="R38" s="21"/>
      <c r="S38" s="22">
        <v>338186.1</v>
      </c>
      <c r="T38" s="22">
        <v>37242.9</v>
      </c>
      <c r="U38" s="21"/>
      <c r="V38" s="21"/>
      <c r="W38" s="34"/>
      <c r="X38" s="32"/>
      <c r="Y38" s="72"/>
    </row>
    <row r="39" spans="1:25" ht="25.5" hidden="1">
      <c r="A39" s="20">
        <v>2</v>
      </c>
      <c r="B39" s="21" t="s">
        <v>103</v>
      </c>
      <c r="C39" s="21">
        <v>1964</v>
      </c>
      <c r="D39" s="21">
        <v>2</v>
      </c>
      <c r="E39" s="21">
        <v>4</v>
      </c>
      <c r="F39" s="69" t="s">
        <v>72</v>
      </c>
      <c r="G39" s="21">
        <v>52.52</v>
      </c>
      <c r="H39" s="21" t="s">
        <v>66</v>
      </c>
      <c r="I39" s="21" t="s">
        <v>66</v>
      </c>
      <c r="J39" s="21" t="s">
        <v>104</v>
      </c>
      <c r="K39" s="21"/>
      <c r="L39" s="21"/>
      <c r="M39" s="73">
        <v>1156.9</v>
      </c>
      <c r="N39" s="73"/>
      <c r="O39" s="74">
        <v>847.8</v>
      </c>
      <c r="P39" s="21" t="s">
        <v>121</v>
      </c>
      <c r="Q39" s="21"/>
      <c r="R39" s="21"/>
      <c r="S39" s="22">
        <v>138910</v>
      </c>
      <c r="T39" s="22">
        <v>15400</v>
      </c>
      <c r="U39" s="21"/>
      <c r="V39" s="21"/>
      <c r="W39" s="34"/>
      <c r="X39" s="32"/>
      <c r="Y39" s="72"/>
    </row>
    <row r="40" spans="1:25" ht="25.5" hidden="1">
      <c r="A40" s="20">
        <v>3</v>
      </c>
      <c r="B40" s="21" t="s">
        <v>122</v>
      </c>
      <c r="C40" s="21">
        <v>1972</v>
      </c>
      <c r="D40" s="21">
        <v>2</v>
      </c>
      <c r="E40" s="21">
        <v>4</v>
      </c>
      <c r="F40" s="69" t="s">
        <v>72</v>
      </c>
      <c r="G40" s="21">
        <v>90</v>
      </c>
      <c r="H40" s="21" t="s">
        <v>66</v>
      </c>
      <c r="I40" s="21">
        <v>1</v>
      </c>
      <c r="J40" s="21" t="s">
        <v>80</v>
      </c>
      <c r="K40" s="21"/>
      <c r="L40" s="21"/>
      <c r="M40" s="30">
        <v>528.8</v>
      </c>
      <c r="N40" s="30">
        <v>489.3</v>
      </c>
      <c r="O40" s="30">
        <v>290.4</v>
      </c>
      <c r="P40" s="21" t="s">
        <v>105</v>
      </c>
      <c r="Q40" s="21"/>
      <c r="R40" s="21"/>
      <c r="S40" s="22">
        <v>217534.17</v>
      </c>
      <c r="T40" s="22">
        <f>24017.14+331</f>
        <v>24348.14</v>
      </c>
      <c r="U40" s="21"/>
      <c r="V40" s="21"/>
      <c r="W40" s="34"/>
      <c r="X40" s="32"/>
      <c r="Y40" s="72"/>
    </row>
    <row r="41" spans="1:24" s="70" customFormat="1" ht="12.75" hidden="1">
      <c r="A41" s="27"/>
      <c r="B41" s="28" t="s">
        <v>81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>
        <f>M40+M39+M38</f>
        <v>2827.1000000000004</v>
      </c>
      <c r="N41" s="28">
        <f>N40+N39+N38</f>
        <v>489.3</v>
      </c>
      <c r="O41" s="28">
        <f>O40+O39+O38</f>
        <v>1818.8999999999999</v>
      </c>
      <c r="P41" s="28"/>
      <c r="Q41" s="28"/>
      <c r="R41" s="28"/>
      <c r="S41" s="29">
        <f>S40+S39+S38</f>
        <v>694630.27</v>
      </c>
      <c r="T41" s="29">
        <f>T40+T39+T38</f>
        <v>76991.04000000001</v>
      </c>
      <c r="U41" s="28"/>
      <c r="V41" s="28"/>
      <c r="X41" s="32"/>
    </row>
    <row r="42" spans="1:24" ht="14.25" hidden="1">
      <c r="A42" s="151" t="s">
        <v>93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3"/>
      <c r="X42" s="32"/>
    </row>
    <row r="43" spans="1:24" ht="38.25" hidden="1">
      <c r="A43" s="20">
        <v>1</v>
      </c>
      <c r="B43" s="21" t="s">
        <v>94</v>
      </c>
      <c r="C43" s="21">
        <v>1966</v>
      </c>
      <c r="D43" s="21">
        <v>1</v>
      </c>
      <c r="E43" s="21">
        <v>4</v>
      </c>
      <c r="F43" s="69" t="s">
        <v>79</v>
      </c>
      <c r="G43" s="21">
        <v>100</v>
      </c>
      <c r="H43" s="21" t="s">
        <v>66</v>
      </c>
      <c r="I43" s="21" t="s">
        <v>66</v>
      </c>
      <c r="J43" s="21" t="s">
        <v>67</v>
      </c>
      <c r="K43" s="21"/>
      <c r="L43" s="21"/>
      <c r="M43" s="21">
        <v>208</v>
      </c>
      <c r="N43" s="21">
        <v>208</v>
      </c>
      <c r="O43" s="21">
        <v>143.9</v>
      </c>
      <c r="P43" s="21" t="s">
        <v>95</v>
      </c>
      <c r="Q43" s="21"/>
      <c r="R43" s="21"/>
      <c r="S43" s="22">
        <v>659756.5</v>
      </c>
      <c r="T43" s="22">
        <v>73125.72</v>
      </c>
      <c r="U43" s="21"/>
      <c r="V43" s="21"/>
      <c r="X43" s="32"/>
    </row>
    <row r="44" spans="1:24" s="70" customFormat="1" ht="12.75" hidden="1">
      <c r="A44" s="27"/>
      <c r="B44" s="28" t="s">
        <v>81</v>
      </c>
      <c r="C44" s="28"/>
      <c r="D44" s="28"/>
      <c r="E44" s="28"/>
      <c r="F44" s="25"/>
      <c r="G44" s="28"/>
      <c r="H44" s="28"/>
      <c r="I44" s="28"/>
      <c r="J44" s="28"/>
      <c r="K44" s="28"/>
      <c r="L44" s="28"/>
      <c r="M44" s="28">
        <f>M43</f>
        <v>208</v>
      </c>
      <c r="N44" s="28">
        <f>N43</f>
        <v>208</v>
      </c>
      <c r="O44" s="28">
        <f>O43</f>
        <v>143.9</v>
      </c>
      <c r="P44" s="28"/>
      <c r="Q44" s="28"/>
      <c r="R44" s="28"/>
      <c r="S44" s="29">
        <f>S43</f>
        <v>659756.5</v>
      </c>
      <c r="T44" s="29">
        <f>T43</f>
        <v>73125.72</v>
      </c>
      <c r="U44" s="28"/>
      <c r="V44" s="28"/>
      <c r="X44" s="32"/>
    </row>
    <row r="45" spans="1:24" ht="14.25">
      <c r="A45" s="151" t="s">
        <v>96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3"/>
      <c r="X45" s="32"/>
    </row>
    <row r="46" spans="1:24" ht="53.25" customHeight="1">
      <c r="A46" s="20">
        <v>1</v>
      </c>
      <c r="B46" s="137" t="s">
        <v>188</v>
      </c>
      <c r="C46" s="21">
        <v>1988</v>
      </c>
      <c r="D46" s="21">
        <v>5</v>
      </c>
      <c r="E46" s="21">
        <v>1</v>
      </c>
      <c r="F46" s="69" t="s">
        <v>72</v>
      </c>
      <c r="G46" s="21">
        <v>16.8</v>
      </c>
      <c r="H46" s="138" t="s">
        <v>189</v>
      </c>
      <c r="I46" s="21" t="s">
        <v>66</v>
      </c>
      <c r="J46" s="75" t="s">
        <v>99</v>
      </c>
      <c r="K46" s="21"/>
      <c r="L46" s="21"/>
      <c r="M46" s="139">
        <v>4207.6</v>
      </c>
      <c r="N46" s="90"/>
      <c r="O46" s="90">
        <v>2301.3</v>
      </c>
      <c r="P46" s="138" t="s">
        <v>190</v>
      </c>
      <c r="Q46" s="21"/>
      <c r="R46" s="21"/>
      <c r="S46" s="22">
        <f>282183-27240.98</f>
        <v>254942.02</v>
      </c>
      <c r="T46" s="76">
        <v>27521.98</v>
      </c>
      <c r="U46" s="21"/>
      <c r="V46" s="22">
        <f>T46+S46</f>
        <v>282464</v>
      </c>
      <c r="W46" s="31"/>
      <c r="X46" s="32"/>
    </row>
    <row r="47" spans="1:24" ht="25.5">
      <c r="A47" s="20">
        <v>2</v>
      </c>
      <c r="B47" s="77" t="s">
        <v>98</v>
      </c>
      <c r="C47" s="21">
        <v>1989</v>
      </c>
      <c r="D47" s="21">
        <v>5</v>
      </c>
      <c r="E47" s="21">
        <v>1</v>
      </c>
      <c r="F47" s="69" t="s">
        <v>72</v>
      </c>
      <c r="G47" s="21">
        <v>16.1</v>
      </c>
      <c r="H47" s="21">
        <v>5</v>
      </c>
      <c r="I47" s="21" t="s">
        <v>66</v>
      </c>
      <c r="J47" s="75" t="s">
        <v>99</v>
      </c>
      <c r="K47" s="21"/>
      <c r="L47" s="21"/>
      <c r="M47" s="13">
        <v>5640.1</v>
      </c>
      <c r="O47" s="14">
        <v>4144.8</v>
      </c>
      <c r="P47" s="78" t="s">
        <v>97</v>
      </c>
      <c r="Q47" s="78"/>
      <c r="R47" s="78"/>
      <c r="S47" s="79">
        <f>1070390.28+75.8</f>
        <v>1070466.08</v>
      </c>
      <c r="T47" s="76">
        <v>118647.72</v>
      </c>
      <c r="U47" s="78"/>
      <c r="V47" s="22">
        <f>T47+S47</f>
        <v>1189113.8</v>
      </c>
      <c r="W47" s="31"/>
      <c r="X47" s="32"/>
    </row>
    <row r="48" spans="1:24" s="70" customFormat="1" ht="12" customHeight="1">
      <c r="A48" s="27"/>
      <c r="B48" s="80" t="s">
        <v>81</v>
      </c>
      <c r="C48" s="28"/>
      <c r="D48" s="28"/>
      <c r="E48" s="28"/>
      <c r="F48" s="25"/>
      <c r="G48" s="28"/>
      <c r="H48" s="28"/>
      <c r="I48" s="28"/>
      <c r="J48" s="81"/>
      <c r="K48" s="28"/>
      <c r="L48" s="28"/>
      <c r="M48" s="58">
        <f>M47+M46</f>
        <v>9847.7</v>
      </c>
      <c r="N48" s="58">
        <f>N47+N46</f>
        <v>0</v>
      </c>
      <c r="O48" s="58">
        <f>O47+O46</f>
        <v>6446.1</v>
      </c>
      <c r="P48" s="28"/>
      <c r="Q48" s="28"/>
      <c r="R48" s="28"/>
      <c r="S48" s="29">
        <f>S47+S46</f>
        <v>1325408.1</v>
      </c>
      <c r="T48" s="29">
        <f>T47+T46</f>
        <v>146169.7</v>
      </c>
      <c r="U48" s="28"/>
      <c r="V48" s="22">
        <f>T48+S48</f>
        <v>1471577.8</v>
      </c>
      <c r="X48" s="32"/>
    </row>
    <row r="49" spans="1:24" s="70" customFormat="1" ht="12.75" hidden="1">
      <c r="A49" s="27"/>
      <c r="B49" s="80" t="s">
        <v>102</v>
      </c>
      <c r="C49" s="28"/>
      <c r="D49" s="28"/>
      <c r="E49" s="28"/>
      <c r="F49" s="25"/>
      <c r="G49" s="28"/>
      <c r="H49" s="28"/>
      <c r="I49" s="28"/>
      <c r="J49" s="81"/>
      <c r="K49" s="28"/>
      <c r="L49" s="28"/>
      <c r="M49" s="58">
        <f>M48+M44+M41+M36+M33+M30+M27+M24</f>
        <v>14439.5</v>
      </c>
      <c r="N49" s="58">
        <f>N48+N44+N41+N36+N33+N30+N27+N24</f>
        <v>2096.1</v>
      </c>
      <c r="O49" s="58">
        <f>O48+O44+O41+O36+O33+O30+O27+O24</f>
        <v>9382.5</v>
      </c>
      <c r="P49" s="28"/>
      <c r="Q49" s="28"/>
      <c r="R49" s="28"/>
      <c r="S49" s="29">
        <f>S48+S44+S41+S36+S33+S30+S27+S24</f>
        <v>8825000</v>
      </c>
      <c r="T49" s="29">
        <f>T48+T44+T41+T36+T33+T30+T27+T24</f>
        <v>980264.86</v>
      </c>
      <c r="U49" s="28"/>
      <c r="V49" s="28"/>
      <c r="X49" s="32"/>
    </row>
    <row r="50" spans="1:24" s="88" customFormat="1" ht="12.75">
      <c r="A50" s="82"/>
      <c r="B50" s="83"/>
      <c r="C50" s="84"/>
      <c r="D50" s="84"/>
      <c r="E50" s="84"/>
      <c r="F50" s="85"/>
      <c r="G50" s="84"/>
      <c r="H50" s="84"/>
      <c r="I50" s="84"/>
      <c r="J50" s="86"/>
      <c r="K50" s="84"/>
      <c r="L50" s="84"/>
      <c r="M50" s="57"/>
      <c r="N50" s="57"/>
      <c r="O50" s="57"/>
      <c r="P50" s="84"/>
      <c r="Q50" s="84"/>
      <c r="R50" s="84"/>
      <c r="S50" s="87"/>
      <c r="T50" s="87"/>
      <c r="U50" s="84"/>
      <c r="V50" s="84"/>
      <c r="X50" s="89"/>
    </row>
    <row r="51" spans="2:10" ht="12.75">
      <c r="B51" s="83" t="s">
        <v>180</v>
      </c>
      <c r="J51" s="132" t="s">
        <v>181</v>
      </c>
    </row>
  </sheetData>
  <sheetProtection/>
  <mergeCells count="33">
    <mergeCell ref="A42:V42"/>
    <mergeCell ref="A45:V45"/>
    <mergeCell ref="A13:V13"/>
    <mergeCell ref="A25:V25"/>
    <mergeCell ref="A28:V28"/>
    <mergeCell ref="A31:V31"/>
    <mergeCell ref="A34:V34"/>
    <mergeCell ref="A37:V37"/>
    <mergeCell ref="E8:E11"/>
    <mergeCell ref="F8:F11"/>
    <mergeCell ref="G8:G11"/>
    <mergeCell ref="H8:H11"/>
    <mergeCell ref="A8:A11"/>
    <mergeCell ref="B8:B11"/>
    <mergeCell ref="C8:C11"/>
    <mergeCell ref="D8:D11"/>
    <mergeCell ref="R9:R11"/>
    <mergeCell ref="I8:I11"/>
    <mergeCell ref="J8:J11"/>
    <mergeCell ref="K8:K11"/>
    <mergeCell ref="M8:M11"/>
    <mergeCell ref="R8:T8"/>
    <mergeCell ref="S9:T9"/>
    <mergeCell ref="J2:V3"/>
    <mergeCell ref="V8:V11"/>
    <mergeCell ref="O9:O11"/>
    <mergeCell ref="N8:O8"/>
    <mergeCell ref="P8:P11"/>
    <mergeCell ref="U8:U11"/>
    <mergeCell ref="N9:N11"/>
    <mergeCell ref="Q9:Q11"/>
    <mergeCell ref="B5:W5"/>
    <mergeCell ref="B6:W6"/>
  </mergeCells>
  <printOptions/>
  <pageMargins left="0.15748031496062992" right="0.11811023622047245" top="0.33" bottom="0.15748031496062992" header="0.1968503937007874" footer="0.15748031496062992"/>
  <pageSetup firstPageNumber="1" useFirstPageNumber="1" horizontalDpi="300" verticalDpi="300" orientation="landscape" paperSize="9" scale="78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54"/>
  <sheetViews>
    <sheetView view="pageBreakPreview" zoomScale="60" zoomScaleNormal="87" zoomScalePageLayoutView="0" workbookViewId="0" topLeftCell="A7">
      <selection activeCell="K47" sqref="K47"/>
    </sheetView>
  </sheetViews>
  <sheetFormatPr defaultColWidth="11.57421875" defaultRowHeight="12.75"/>
  <cols>
    <col min="1" max="1" width="2.8515625" style="35" customWidth="1"/>
    <col min="2" max="2" width="0" style="35" hidden="1" customWidth="1"/>
    <col min="3" max="3" width="20.57421875" style="35" customWidth="1"/>
    <col min="4" max="4" width="10.57421875" style="35" customWidth="1"/>
    <col min="5" max="5" width="5.8515625" style="35" customWidth="1"/>
    <col min="6" max="6" width="6.00390625" style="35" customWidth="1"/>
    <col min="7" max="7" width="5.140625" style="35" customWidth="1"/>
    <col min="8" max="8" width="3.57421875" style="35" customWidth="1"/>
    <col min="9" max="9" width="7.7109375" style="35" customWidth="1"/>
    <col min="10" max="10" width="6.421875" style="35" customWidth="1"/>
    <col min="11" max="11" width="5.7109375" style="35" customWidth="1"/>
    <col min="12" max="12" width="6.28125" style="35" customWidth="1"/>
    <col min="13" max="13" width="4.421875" style="35" customWidth="1"/>
    <col min="14" max="14" width="4.8515625" style="35" customWidth="1"/>
    <col min="15" max="15" width="4.57421875" style="35" customWidth="1"/>
    <col min="16" max="16" width="4.7109375" style="35" customWidth="1"/>
    <col min="17" max="17" width="3.7109375" style="35" customWidth="1"/>
    <col min="18" max="18" width="3.28125" style="35" customWidth="1"/>
    <col min="19" max="19" width="3.421875" style="35" customWidth="1"/>
    <col min="20" max="20" width="3.28125" style="35" customWidth="1"/>
    <col min="21" max="21" width="4.00390625" style="35" customWidth="1"/>
    <col min="22" max="22" width="3.7109375" style="35" customWidth="1"/>
    <col min="23" max="23" width="4.421875" style="35" customWidth="1"/>
    <col min="24" max="24" width="4.28125" style="35" customWidth="1"/>
    <col min="25" max="25" width="4.8515625" style="35" customWidth="1"/>
    <col min="26" max="26" width="3.57421875" style="35" customWidth="1"/>
    <col min="27" max="27" width="4.7109375" style="35" customWidth="1"/>
    <col min="28" max="28" width="4.28125" style="35" customWidth="1"/>
    <col min="29" max="29" width="11.7109375" style="35" customWidth="1"/>
    <col min="30" max="30" width="8.00390625" style="35" customWidth="1"/>
    <col min="31" max="16384" width="11.57421875" style="35" customWidth="1"/>
  </cols>
  <sheetData>
    <row r="2" spans="10:30" ht="14.25">
      <c r="J2" s="165" t="s">
        <v>177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10:30" ht="14.25"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0:30" ht="14.25"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0:30" ht="14.25"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0:30" ht="15"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ht="15">
      <c r="E7" s="46" t="s">
        <v>125</v>
      </c>
    </row>
    <row r="8" spans="1:30" s="36" customFormat="1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</row>
    <row r="9" spans="1:30" ht="15">
      <c r="A9" s="174" t="s">
        <v>19</v>
      </c>
      <c r="B9" s="37"/>
      <c r="C9" s="174" t="s">
        <v>20</v>
      </c>
      <c r="D9" s="174" t="s">
        <v>21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61" t="s">
        <v>22</v>
      </c>
      <c r="AD9" s="161" t="s">
        <v>23</v>
      </c>
    </row>
    <row r="10" spans="1:30" ht="15">
      <c r="A10" s="174"/>
      <c r="B10" s="37"/>
      <c r="C10" s="174"/>
      <c r="D10" s="160" t="s">
        <v>24</v>
      </c>
      <c r="E10" s="172" t="s">
        <v>25</v>
      </c>
      <c r="F10" s="172"/>
      <c r="G10" s="172"/>
      <c r="H10" s="172"/>
      <c r="I10" s="172"/>
      <c r="J10" s="172"/>
      <c r="K10" s="172"/>
      <c r="L10" s="172"/>
      <c r="M10" s="174" t="s">
        <v>26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60" t="s">
        <v>27</v>
      </c>
      <c r="X10" s="160"/>
      <c r="Y10" s="160" t="s">
        <v>28</v>
      </c>
      <c r="Z10" s="160"/>
      <c r="AA10" s="161" t="s">
        <v>29</v>
      </c>
      <c r="AB10" s="161"/>
      <c r="AC10" s="161"/>
      <c r="AD10" s="161"/>
    </row>
    <row r="11" spans="1:30" ht="118.5" customHeight="1">
      <c r="A11" s="174"/>
      <c r="B11" s="37"/>
      <c r="C11" s="174"/>
      <c r="D11" s="160"/>
      <c r="E11" s="160" t="s">
        <v>30</v>
      </c>
      <c r="F11" s="160"/>
      <c r="G11" s="160" t="s">
        <v>31</v>
      </c>
      <c r="H11" s="160"/>
      <c r="I11" s="160" t="s">
        <v>32</v>
      </c>
      <c r="J11" s="160" t="s">
        <v>33</v>
      </c>
      <c r="K11" s="160" t="s">
        <v>34</v>
      </c>
      <c r="L11" s="160"/>
      <c r="M11" s="160" t="s">
        <v>35</v>
      </c>
      <c r="N11" s="160"/>
      <c r="O11" s="160" t="s">
        <v>36</v>
      </c>
      <c r="P11" s="160"/>
      <c r="Q11" s="160" t="s">
        <v>37</v>
      </c>
      <c r="R11" s="160"/>
      <c r="S11" s="160" t="s">
        <v>38</v>
      </c>
      <c r="T11" s="160"/>
      <c r="U11" s="160" t="s">
        <v>39</v>
      </c>
      <c r="V11" s="160"/>
      <c r="W11" s="160"/>
      <c r="X11" s="160"/>
      <c r="Y11" s="160"/>
      <c r="Z11" s="160"/>
      <c r="AA11" s="161"/>
      <c r="AB11" s="161"/>
      <c r="AC11" s="161"/>
      <c r="AD11" s="161"/>
    </row>
    <row r="12" spans="1:30" ht="64.5" customHeight="1">
      <c r="A12" s="38"/>
      <c r="B12" s="38"/>
      <c r="C12" s="39" t="s">
        <v>40</v>
      </c>
      <c r="D12" s="117" t="s">
        <v>41</v>
      </c>
      <c r="E12" s="118" t="s">
        <v>42</v>
      </c>
      <c r="F12" s="117" t="s">
        <v>43</v>
      </c>
      <c r="G12" s="118" t="s">
        <v>44</v>
      </c>
      <c r="H12" s="117" t="s">
        <v>45</v>
      </c>
      <c r="I12" s="118" t="s">
        <v>44</v>
      </c>
      <c r="J12" s="117" t="s">
        <v>46</v>
      </c>
      <c r="K12" s="118" t="s">
        <v>44</v>
      </c>
      <c r="L12" s="117" t="s">
        <v>47</v>
      </c>
      <c r="M12" s="118" t="s">
        <v>44</v>
      </c>
      <c r="N12" s="117" t="s">
        <v>43</v>
      </c>
      <c r="O12" s="118" t="s">
        <v>73</v>
      </c>
      <c r="P12" s="117" t="s">
        <v>47</v>
      </c>
      <c r="Q12" s="118" t="s">
        <v>44</v>
      </c>
      <c r="R12" s="117" t="s">
        <v>47</v>
      </c>
      <c r="S12" s="118" t="s">
        <v>44</v>
      </c>
      <c r="T12" s="117" t="s">
        <v>47</v>
      </c>
      <c r="U12" s="118" t="s">
        <v>44</v>
      </c>
      <c r="V12" s="117" t="s">
        <v>47</v>
      </c>
      <c r="W12" s="118" t="s">
        <v>48</v>
      </c>
      <c r="X12" s="117" t="s">
        <v>47</v>
      </c>
      <c r="Y12" s="118" t="s">
        <v>48</v>
      </c>
      <c r="Z12" s="117" t="s">
        <v>47</v>
      </c>
      <c r="AA12" s="118" t="s">
        <v>51</v>
      </c>
      <c r="AB12" s="117" t="s">
        <v>47</v>
      </c>
      <c r="AC12" s="119" t="s">
        <v>49</v>
      </c>
      <c r="AD12" s="119" t="s">
        <v>49</v>
      </c>
    </row>
    <row r="13" spans="1:30" ht="21.75" customHeight="1">
      <c r="A13" s="38">
        <v>1</v>
      </c>
      <c r="B13" s="38"/>
      <c r="C13" s="39">
        <v>2</v>
      </c>
      <c r="D13" s="39">
        <v>3</v>
      </c>
      <c r="E13" s="39">
        <v>4</v>
      </c>
      <c r="F13" s="39">
        <v>5</v>
      </c>
      <c r="G13" s="39">
        <v>6</v>
      </c>
      <c r="H13" s="39">
        <v>7</v>
      </c>
      <c r="I13" s="39">
        <v>8</v>
      </c>
      <c r="J13" s="39">
        <v>9</v>
      </c>
      <c r="K13" s="39">
        <v>10</v>
      </c>
      <c r="L13" s="39">
        <v>11</v>
      </c>
      <c r="M13" s="39">
        <v>12</v>
      </c>
      <c r="N13" s="39">
        <v>13</v>
      </c>
      <c r="O13" s="39">
        <v>14</v>
      </c>
      <c r="P13" s="39">
        <v>15</v>
      </c>
      <c r="Q13" s="39">
        <v>16</v>
      </c>
      <c r="R13" s="39">
        <v>17</v>
      </c>
      <c r="S13" s="39">
        <v>18</v>
      </c>
      <c r="T13" s="39">
        <v>19</v>
      </c>
      <c r="U13" s="39">
        <v>20</v>
      </c>
      <c r="V13" s="39">
        <v>21</v>
      </c>
      <c r="W13" s="39">
        <v>22</v>
      </c>
      <c r="X13" s="39">
        <v>23</v>
      </c>
      <c r="Y13" s="39">
        <v>24</v>
      </c>
      <c r="Z13" s="39">
        <v>25</v>
      </c>
      <c r="AA13" s="39">
        <v>26</v>
      </c>
      <c r="AB13" s="39">
        <v>27</v>
      </c>
      <c r="AC13" s="40">
        <v>28</v>
      </c>
      <c r="AD13" s="40">
        <v>29</v>
      </c>
    </row>
    <row r="14" spans="1:30" ht="7.5" customHeight="1" hidden="1">
      <c r="A14" s="38"/>
      <c r="B14" s="38"/>
      <c r="C14" s="169" t="s">
        <v>74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1"/>
    </row>
    <row r="15" spans="1:30" ht="15" hidden="1">
      <c r="A15" s="38">
        <v>1</v>
      </c>
      <c r="B15" s="41"/>
      <c r="C15" s="42" t="s">
        <v>56</v>
      </c>
      <c r="D15" s="41">
        <f>J15</f>
        <v>254.5</v>
      </c>
      <c r="E15" s="41"/>
      <c r="F15" s="41"/>
      <c r="G15" s="41"/>
      <c r="H15" s="41"/>
      <c r="I15" s="41">
        <v>180</v>
      </c>
      <c r="J15" s="41">
        <v>254.5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 hidden="1">
      <c r="A16" s="38">
        <v>2</v>
      </c>
      <c r="B16" s="41"/>
      <c r="C16" s="42" t="s">
        <v>57</v>
      </c>
      <c r="D16" s="41">
        <f>J16</f>
        <v>254.5</v>
      </c>
      <c r="E16" s="41"/>
      <c r="F16" s="41"/>
      <c r="G16" s="41"/>
      <c r="H16" s="41"/>
      <c r="I16" s="41">
        <v>180</v>
      </c>
      <c r="J16" s="41">
        <v>254.5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5" hidden="1">
      <c r="A17" s="38">
        <v>3</v>
      </c>
      <c r="B17" s="41"/>
      <c r="C17" s="42" t="s">
        <v>58</v>
      </c>
      <c r="D17" s="41">
        <f>J17</f>
        <v>176.3</v>
      </c>
      <c r="E17" s="41"/>
      <c r="F17" s="41"/>
      <c r="G17" s="41"/>
      <c r="H17" s="41"/>
      <c r="I17" s="41">
        <v>180</v>
      </c>
      <c r="J17" s="41">
        <v>176.3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5" hidden="1">
      <c r="A18" s="38">
        <v>4</v>
      </c>
      <c r="B18" s="41"/>
      <c r="C18" s="42" t="s">
        <v>59</v>
      </c>
      <c r="D18" s="41">
        <f>F18</f>
        <v>395.4</v>
      </c>
      <c r="E18" s="41">
        <v>40.3</v>
      </c>
      <c r="F18" s="41">
        <v>395.4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5" hidden="1">
      <c r="A19" s="38">
        <v>5</v>
      </c>
      <c r="B19" s="41"/>
      <c r="C19" s="42" t="s">
        <v>60</v>
      </c>
      <c r="D19" s="41">
        <f>F19</f>
        <v>395.4</v>
      </c>
      <c r="E19" s="41">
        <v>40.3</v>
      </c>
      <c r="F19" s="41">
        <v>395.4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15" hidden="1">
      <c r="A20" s="38">
        <v>6</v>
      </c>
      <c r="B20" s="41"/>
      <c r="C20" s="42" t="s">
        <v>61</v>
      </c>
      <c r="D20" s="41">
        <f>P20</f>
        <v>65.4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9</v>
      </c>
      <c r="P20" s="41">
        <v>65.4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15" hidden="1">
      <c r="A21" s="38">
        <v>7</v>
      </c>
      <c r="B21" s="41"/>
      <c r="C21" s="42" t="s">
        <v>62</v>
      </c>
      <c r="D21" s="41">
        <f>F21+P21</f>
        <v>430.2</v>
      </c>
      <c r="E21" s="41">
        <v>40.3</v>
      </c>
      <c r="F21" s="41">
        <v>395.4</v>
      </c>
      <c r="G21" s="41"/>
      <c r="H21" s="41"/>
      <c r="I21" s="41"/>
      <c r="J21" s="41"/>
      <c r="K21" s="41"/>
      <c r="L21" s="41"/>
      <c r="M21" s="41"/>
      <c r="N21" s="41"/>
      <c r="O21" s="41">
        <v>6.5</v>
      </c>
      <c r="P21" s="41">
        <v>34.8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15" hidden="1">
      <c r="A22" s="38">
        <v>8</v>
      </c>
      <c r="B22" s="41"/>
      <c r="C22" s="42" t="s">
        <v>63</v>
      </c>
      <c r="D22" s="41">
        <f>F22+P22</f>
        <v>430.2</v>
      </c>
      <c r="E22" s="41">
        <v>40.3</v>
      </c>
      <c r="F22" s="41">
        <v>395.4</v>
      </c>
      <c r="G22" s="41"/>
      <c r="H22" s="41"/>
      <c r="I22" s="41"/>
      <c r="J22" s="41"/>
      <c r="K22" s="41"/>
      <c r="L22" s="41"/>
      <c r="M22" s="41"/>
      <c r="N22" s="41"/>
      <c r="O22" s="41">
        <v>6.5</v>
      </c>
      <c r="P22" s="41">
        <v>34.8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15" hidden="1">
      <c r="A23" s="38">
        <v>9</v>
      </c>
      <c r="B23" s="41"/>
      <c r="C23" s="42" t="s">
        <v>64</v>
      </c>
      <c r="D23" s="41">
        <f>F23+P23</f>
        <v>430.2</v>
      </c>
      <c r="E23" s="41">
        <v>40.3</v>
      </c>
      <c r="F23" s="41">
        <v>395.4</v>
      </c>
      <c r="G23" s="41"/>
      <c r="H23" s="41"/>
      <c r="I23" s="41"/>
      <c r="J23" s="41"/>
      <c r="K23" s="41"/>
      <c r="L23" s="41"/>
      <c r="M23" s="41"/>
      <c r="N23" s="41"/>
      <c r="O23" s="41">
        <v>6.5</v>
      </c>
      <c r="P23" s="41">
        <v>34.8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15" hidden="1">
      <c r="A24" s="38">
        <v>10</v>
      </c>
      <c r="B24" s="41"/>
      <c r="C24" s="42" t="s">
        <v>65</v>
      </c>
      <c r="D24" s="41">
        <f>F24+P24</f>
        <v>430.2</v>
      </c>
      <c r="E24" s="41">
        <v>40.3</v>
      </c>
      <c r="F24" s="41">
        <v>395.4</v>
      </c>
      <c r="G24" s="41"/>
      <c r="H24" s="41"/>
      <c r="I24" s="41"/>
      <c r="J24" s="41"/>
      <c r="K24" s="41"/>
      <c r="L24" s="41"/>
      <c r="M24" s="41"/>
      <c r="N24" s="41"/>
      <c r="O24" s="41">
        <v>6.5</v>
      </c>
      <c r="P24" s="41">
        <v>34.8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s="46" customFormat="1" ht="15" hidden="1">
      <c r="A25" s="43"/>
      <c r="B25" s="44"/>
      <c r="C25" s="45" t="s">
        <v>81</v>
      </c>
      <c r="D25" s="44">
        <f>SUM(D15:D24)</f>
        <v>3262.2999999999997</v>
      </c>
      <c r="E25" s="44">
        <f>SUM(E18:E24)</f>
        <v>241.8</v>
      </c>
      <c r="F25" s="44">
        <f>SUM(F15:F24)</f>
        <v>2372.4</v>
      </c>
      <c r="G25" s="44"/>
      <c r="H25" s="44"/>
      <c r="I25" s="44">
        <f>SUM(I15:I24)</f>
        <v>540</v>
      </c>
      <c r="J25" s="44">
        <f>SUM(J15:J24)</f>
        <v>685.3</v>
      </c>
      <c r="K25" s="44"/>
      <c r="L25" s="44"/>
      <c r="M25" s="44"/>
      <c r="N25" s="44"/>
      <c r="O25" s="44">
        <f>SUM(O20:O24)</f>
        <v>35</v>
      </c>
      <c r="P25" s="44">
        <f>SUM(P20:P24)</f>
        <v>204.60000000000002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5" hidden="1">
      <c r="A26" s="38"/>
      <c r="B26" s="41"/>
      <c r="C26" s="162" t="s">
        <v>76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4"/>
    </row>
    <row r="27" spans="1:30" ht="15" hidden="1">
      <c r="A27" s="38">
        <v>1</v>
      </c>
      <c r="B27" s="41"/>
      <c r="C27" s="47" t="s">
        <v>77</v>
      </c>
      <c r="D27" s="41">
        <f>J27</f>
        <v>128.9</v>
      </c>
      <c r="E27" s="41"/>
      <c r="F27" s="41"/>
      <c r="G27" s="41"/>
      <c r="H27" s="41"/>
      <c r="I27" s="41">
        <v>155.8</v>
      </c>
      <c r="J27" s="41">
        <v>128.9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s="46" customFormat="1" ht="15" hidden="1">
      <c r="A28" s="43"/>
      <c r="B28" s="44"/>
      <c r="C28" s="45" t="s">
        <v>81</v>
      </c>
      <c r="D28" s="44">
        <f>D27</f>
        <v>128.9</v>
      </c>
      <c r="E28" s="44"/>
      <c r="F28" s="44"/>
      <c r="G28" s="44"/>
      <c r="H28" s="44"/>
      <c r="I28" s="44">
        <f>I27</f>
        <v>155.8</v>
      </c>
      <c r="J28" s="44">
        <f>J27</f>
        <v>128.9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ht="15" hidden="1">
      <c r="A29" s="38"/>
      <c r="B29" s="41"/>
      <c r="C29" s="162" t="s">
        <v>82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</row>
    <row r="30" spans="1:30" ht="15" hidden="1">
      <c r="A30" s="38">
        <v>1</v>
      </c>
      <c r="B30" s="41"/>
      <c r="C30" s="48" t="s">
        <v>83</v>
      </c>
      <c r="D30" s="41">
        <f>F30</f>
        <v>215</v>
      </c>
      <c r="E30" s="41">
        <v>55.4</v>
      </c>
      <c r="F30" s="41">
        <v>215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s="46" customFormat="1" ht="15" hidden="1">
      <c r="A31" s="43"/>
      <c r="B31" s="44"/>
      <c r="C31" s="45" t="s">
        <v>81</v>
      </c>
      <c r="D31" s="44">
        <f>D30</f>
        <v>215</v>
      </c>
      <c r="E31" s="44">
        <f>E30</f>
        <v>55.4</v>
      </c>
      <c r="F31" s="44">
        <f>F30</f>
        <v>215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ht="15" hidden="1">
      <c r="A32" s="38"/>
      <c r="B32" s="41"/>
      <c r="C32" s="162" t="s">
        <v>85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</row>
    <row r="33" spans="1:30" ht="15" hidden="1">
      <c r="A33" s="38">
        <v>1</v>
      </c>
      <c r="B33" s="41"/>
      <c r="C33" s="48" t="s">
        <v>86</v>
      </c>
      <c r="D33" s="41">
        <f>J33</f>
        <v>274.4</v>
      </c>
      <c r="E33" s="41"/>
      <c r="F33" s="41"/>
      <c r="G33" s="41"/>
      <c r="H33" s="41"/>
      <c r="I33" s="41">
        <v>196</v>
      </c>
      <c r="J33" s="41">
        <v>274.4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s="46" customFormat="1" ht="15" hidden="1">
      <c r="A34" s="43"/>
      <c r="B34" s="44"/>
      <c r="C34" s="45" t="s">
        <v>81</v>
      </c>
      <c r="D34" s="44">
        <f>D33</f>
        <v>274.4</v>
      </c>
      <c r="E34" s="44"/>
      <c r="F34" s="44"/>
      <c r="G34" s="44"/>
      <c r="H34" s="44"/>
      <c r="I34" s="44">
        <f>I33</f>
        <v>196</v>
      </c>
      <c r="J34" s="44">
        <f>J33</f>
        <v>274.4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0" ht="15" hidden="1">
      <c r="A35" s="38"/>
      <c r="B35" s="41"/>
      <c r="C35" s="162" t="s">
        <v>87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1:30" ht="15" hidden="1">
      <c r="A36" s="38">
        <v>1</v>
      </c>
      <c r="B36" s="41"/>
      <c r="C36" s="48" t="s">
        <v>88</v>
      </c>
      <c r="D36" s="41">
        <v>2947.6</v>
      </c>
      <c r="E36" s="41">
        <v>239.8</v>
      </c>
      <c r="F36" s="41"/>
      <c r="G36" s="41">
        <v>144</v>
      </c>
      <c r="H36" s="41"/>
      <c r="I36" s="41">
        <v>148</v>
      </c>
      <c r="J36" s="41"/>
      <c r="K36" s="41">
        <v>142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s="46" customFormat="1" ht="15" hidden="1">
      <c r="A37" s="43"/>
      <c r="B37" s="44"/>
      <c r="C37" s="45" t="s">
        <v>81</v>
      </c>
      <c r="D37" s="44">
        <f>D36</f>
        <v>2947.6</v>
      </c>
      <c r="E37" s="44">
        <f>E36</f>
        <v>239.8</v>
      </c>
      <c r="F37" s="44"/>
      <c r="G37" s="44">
        <f>G36</f>
        <v>144</v>
      </c>
      <c r="H37" s="44"/>
      <c r="I37" s="44">
        <f>I36</f>
        <v>148</v>
      </c>
      <c r="J37" s="44"/>
      <c r="K37" s="44">
        <f>K36</f>
        <v>142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15" hidden="1">
      <c r="A38" s="38"/>
      <c r="B38" s="41"/>
      <c r="C38" s="162" t="s">
        <v>90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</row>
    <row r="39" spans="1:30" ht="1.5" customHeight="1" hidden="1">
      <c r="A39" s="38">
        <v>1</v>
      </c>
      <c r="B39" s="41"/>
      <c r="C39" s="49" t="s">
        <v>91</v>
      </c>
      <c r="D39" s="41">
        <f>J39</f>
        <v>375.429</v>
      </c>
      <c r="E39" s="41"/>
      <c r="F39" s="41"/>
      <c r="G39" s="41"/>
      <c r="H39" s="41"/>
      <c r="I39" s="41">
        <v>450</v>
      </c>
      <c r="J39" s="41">
        <v>375.429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15" hidden="1">
      <c r="A40" s="38">
        <v>2</v>
      </c>
      <c r="B40" s="41"/>
      <c r="C40" s="49" t="s">
        <v>103</v>
      </c>
      <c r="D40" s="41">
        <f>L40+P40</f>
        <v>154.31</v>
      </c>
      <c r="E40" s="41"/>
      <c r="F40" s="41"/>
      <c r="G40" s="41"/>
      <c r="H40" s="41"/>
      <c r="I40" s="41"/>
      <c r="J40" s="41"/>
      <c r="K40" s="41">
        <v>9</v>
      </c>
      <c r="L40" s="41">
        <v>137.996</v>
      </c>
      <c r="M40" s="41"/>
      <c r="N40" s="41"/>
      <c r="O40" s="41">
        <v>8</v>
      </c>
      <c r="P40" s="41">
        <v>16.314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14.25" customHeight="1" hidden="1">
      <c r="A41" s="38">
        <v>3</v>
      </c>
      <c r="B41" s="41"/>
      <c r="C41" s="49" t="s">
        <v>122</v>
      </c>
      <c r="D41" s="41">
        <f>J41</f>
        <v>241.882</v>
      </c>
      <c r="E41" s="41"/>
      <c r="F41" s="41"/>
      <c r="G41" s="41"/>
      <c r="H41" s="41"/>
      <c r="I41" s="41">
        <v>172</v>
      </c>
      <c r="J41" s="41">
        <v>241.882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s="46" customFormat="1" ht="15" hidden="1">
      <c r="A42" s="43"/>
      <c r="B42" s="44"/>
      <c r="C42" s="45" t="s">
        <v>81</v>
      </c>
      <c r="D42" s="44">
        <f>D41+D40+D39</f>
        <v>771.621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ht="15" hidden="1">
      <c r="A43" s="38"/>
      <c r="B43" s="41"/>
      <c r="C43" s="162" t="s">
        <v>93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</row>
    <row r="44" spans="1:30" ht="15" hidden="1">
      <c r="A44" s="38">
        <v>1</v>
      </c>
      <c r="B44" s="41"/>
      <c r="C44" s="49" t="s">
        <v>94</v>
      </c>
      <c r="D44" s="41">
        <f>732882.22/1000</f>
        <v>732.88222</v>
      </c>
      <c r="E44" s="41">
        <v>105</v>
      </c>
      <c r="F44" s="41"/>
      <c r="G44" s="41"/>
      <c r="H44" s="41"/>
      <c r="I44" s="41">
        <v>105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46" customFormat="1" ht="15" hidden="1">
      <c r="A45" s="43"/>
      <c r="B45" s="44"/>
      <c r="C45" s="50" t="s">
        <v>81</v>
      </c>
      <c r="D45" s="44">
        <f>D44</f>
        <v>732.88222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ht="15" hidden="1">
      <c r="A46" s="38"/>
      <c r="B46" s="41"/>
      <c r="C46" s="166" t="s">
        <v>96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8"/>
    </row>
    <row r="47" spans="1:30" ht="25.5">
      <c r="A47" s="38">
        <v>1</v>
      </c>
      <c r="B47" s="41"/>
      <c r="C47" s="137" t="s">
        <v>188</v>
      </c>
      <c r="D47" s="41">
        <v>282.4</v>
      </c>
      <c r="E47" s="41"/>
      <c r="F47" s="41"/>
      <c r="G47" s="41"/>
      <c r="H47" s="41"/>
      <c r="I47" s="41"/>
      <c r="J47" s="41"/>
      <c r="K47" s="41">
        <v>860</v>
      </c>
      <c r="L47" s="41">
        <v>282.4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8.5">
      <c r="A48" s="38">
        <v>2</v>
      </c>
      <c r="B48" s="41"/>
      <c r="C48" s="51" t="s">
        <v>98</v>
      </c>
      <c r="D48" s="52">
        <f>J48</f>
        <v>1189</v>
      </c>
      <c r="E48" s="41"/>
      <c r="F48" s="41"/>
      <c r="G48" s="41"/>
      <c r="H48" s="41"/>
      <c r="I48" s="41">
        <v>1236</v>
      </c>
      <c r="J48" s="41">
        <v>1189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46" customFormat="1" ht="15">
      <c r="A49" s="43"/>
      <c r="B49" s="44"/>
      <c r="C49" s="50" t="s">
        <v>81</v>
      </c>
      <c r="D49" s="44">
        <f>D47+D48</f>
        <v>1471.4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1:30" ht="14.25">
      <c r="A50" s="175" t="s">
        <v>50</v>
      </c>
      <c r="B50" s="176"/>
      <c r="C50" s="176"/>
      <c r="D50" s="41">
        <f>D25+D28+D31+D34+D37+D42+D45+D49</f>
        <v>9804.103219999999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14.25">
      <c r="A51" s="53"/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3" spans="3:15" ht="14.25">
      <c r="C53" s="83" t="s">
        <v>180</v>
      </c>
      <c r="E53" s="33"/>
      <c r="F53" s="33"/>
      <c r="G53" s="33"/>
      <c r="H53" s="33"/>
      <c r="I53" s="33"/>
      <c r="J53" s="33"/>
      <c r="K53" s="33"/>
      <c r="L53" s="132" t="s">
        <v>181</v>
      </c>
      <c r="M53" s="33"/>
      <c r="N53" s="33"/>
      <c r="O53" s="33"/>
    </row>
    <row r="54" ht="14.25">
      <c r="W54" s="56"/>
    </row>
  </sheetData>
  <sheetProtection/>
  <mergeCells count="32">
    <mergeCell ref="E11:F11"/>
    <mergeCell ref="A9:A11"/>
    <mergeCell ref="C9:C11"/>
    <mergeCell ref="D9:AB9"/>
    <mergeCell ref="A50:C50"/>
    <mergeCell ref="C43:AD43"/>
    <mergeCell ref="Y10:Z11"/>
    <mergeCell ref="G11:H11"/>
    <mergeCell ref="I11:J11"/>
    <mergeCell ref="M10:V10"/>
    <mergeCell ref="W10:X11"/>
    <mergeCell ref="S11:T11"/>
    <mergeCell ref="D10:D11"/>
    <mergeCell ref="E10:L10"/>
    <mergeCell ref="A8:X8"/>
    <mergeCell ref="Y8:AD8"/>
    <mergeCell ref="AC9:AC11"/>
    <mergeCell ref="K11:L11"/>
    <mergeCell ref="M11:N11"/>
    <mergeCell ref="AD9:AD11"/>
    <mergeCell ref="O11:P11"/>
    <mergeCell ref="Q11:R11"/>
    <mergeCell ref="U11:V11"/>
    <mergeCell ref="AA10:AB11"/>
    <mergeCell ref="C35:AD35"/>
    <mergeCell ref="C38:AD38"/>
    <mergeCell ref="J2:AD5"/>
    <mergeCell ref="C46:AD46"/>
    <mergeCell ref="C14:AD14"/>
    <mergeCell ref="C26:AD26"/>
    <mergeCell ref="C29:AD29"/>
    <mergeCell ref="C32:AD32"/>
  </mergeCells>
  <printOptions/>
  <pageMargins left="0.07874015748031496" right="0.11811023622047245" top="0.41" bottom="0.31496062992125984" header="0.17" footer="0.07874015748031496"/>
  <pageSetup horizontalDpi="300" verticalDpi="300" orientation="landscape" paperSize="9" scale="87" r:id="rId1"/>
  <headerFooter alignWithMargins="0">
    <oddHeader>&amp;C&amp;A</oddHeader>
    <oddFooter>&amp;CСтраница &amp;P</oddFooter>
  </headerFooter>
  <ignoredErrors>
    <ignoredError sqref="E25 D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V27"/>
  <sheetViews>
    <sheetView view="pageBreakPreview" zoomScale="60" zoomScalePageLayoutView="0" workbookViewId="0" topLeftCell="A1">
      <selection activeCell="N19" sqref="N19"/>
    </sheetView>
  </sheetViews>
  <sheetFormatPr defaultColWidth="9.140625" defaultRowHeight="12.75"/>
  <cols>
    <col min="1" max="1" width="5.8515625" style="4" customWidth="1"/>
    <col min="2" max="2" width="26.57421875" style="4" customWidth="1"/>
    <col min="3" max="3" width="11.28125" style="4" bestFit="1" customWidth="1"/>
    <col min="4" max="4" width="11.8515625" style="4" customWidth="1"/>
    <col min="5" max="5" width="7.421875" style="4" customWidth="1"/>
    <col min="6" max="6" width="8.140625" style="4" customWidth="1"/>
    <col min="7" max="7" width="7.57421875" style="4" customWidth="1"/>
    <col min="8" max="8" width="8.140625" style="4" customWidth="1"/>
    <col min="9" max="9" width="8.28125" style="4" customWidth="1"/>
    <col min="10" max="10" width="7.57421875" style="4" customWidth="1"/>
    <col min="11" max="11" width="7.7109375" style="4" customWidth="1"/>
    <col min="12" max="12" width="10.8515625" style="4" customWidth="1"/>
    <col min="13" max="13" width="13.421875" style="4" customWidth="1"/>
    <col min="14" max="14" width="12.421875" style="4" customWidth="1"/>
    <col min="15" max="16384" width="9.140625" style="4" customWidth="1"/>
  </cols>
  <sheetData>
    <row r="2" spans="6:14" ht="12.75">
      <c r="F2" s="177" t="s">
        <v>176</v>
      </c>
      <c r="G2" s="178"/>
      <c r="H2" s="178"/>
      <c r="I2" s="178"/>
      <c r="J2" s="178"/>
      <c r="K2" s="178"/>
      <c r="L2" s="178"/>
      <c r="M2" s="178"/>
      <c r="N2" s="178"/>
    </row>
    <row r="3" spans="6:14" ht="12.75">
      <c r="F3" s="178"/>
      <c r="G3" s="178"/>
      <c r="H3" s="178"/>
      <c r="I3" s="178"/>
      <c r="J3" s="178"/>
      <c r="K3" s="178"/>
      <c r="L3" s="178"/>
      <c r="M3" s="178"/>
      <c r="N3" s="178"/>
    </row>
    <row r="4" spans="6:14" ht="12.75">
      <c r="F4" s="178"/>
      <c r="G4" s="178"/>
      <c r="H4" s="178"/>
      <c r="I4" s="178"/>
      <c r="J4" s="178"/>
      <c r="K4" s="178"/>
      <c r="L4" s="178"/>
      <c r="M4" s="178"/>
      <c r="N4" s="178"/>
    </row>
    <row r="5" spans="6:14" ht="12.75">
      <c r="F5" s="178"/>
      <c r="G5" s="178"/>
      <c r="H5" s="178"/>
      <c r="I5" s="178"/>
      <c r="J5" s="178"/>
      <c r="K5" s="178"/>
      <c r="L5" s="178"/>
      <c r="M5" s="178"/>
      <c r="N5" s="178"/>
    </row>
    <row r="6" spans="6:14" ht="18.75" customHeight="1">
      <c r="F6" s="178"/>
      <c r="G6" s="178"/>
      <c r="H6" s="178"/>
      <c r="I6" s="178"/>
      <c r="J6" s="178"/>
      <c r="K6" s="178"/>
      <c r="L6" s="178"/>
      <c r="M6" s="178"/>
      <c r="N6" s="178"/>
    </row>
    <row r="7" spans="6:14" ht="12.75">
      <c r="F7" s="91"/>
      <c r="G7" s="91"/>
      <c r="H7" s="91"/>
      <c r="I7" s="91"/>
      <c r="J7" s="91"/>
      <c r="K7" s="91"/>
      <c r="L7" s="91"/>
      <c r="M7" s="91"/>
      <c r="N7" s="91"/>
    </row>
    <row r="8" spans="1:17" ht="12.75">
      <c r="A8" s="182" t="s">
        <v>126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2.75">
      <c r="A9" s="182" t="s">
        <v>127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2.75">
      <c r="A10" s="97"/>
      <c r="B10" s="98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15.75" customHeight="1">
      <c r="A11" s="179" t="s">
        <v>19</v>
      </c>
      <c r="B11" s="179" t="s">
        <v>106</v>
      </c>
      <c r="C11" s="179" t="s">
        <v>107</v>
      </c>
      <c r="D11" s="179" t="s">
        <v>108</v>
      </c>
      <c r="E11" s="181" t="s">
        <v>109</v>
      </c>
      <c r="F11" s="181"/>
      <c r="G11" s="181"/>
      <c r="H11" s="181"/>
      <c r="I11" s="181"/>
      <c r="J11" s="181" t="s">
        <v>52</v>
      </c>
      <c r="K11" s="181"/>
      <c r="L11" s="181"/>
      <c r="M11" s="181"/>
      <c r="N11" s="181"/>
      <c r="O11" s="101" t="s">
        <v>110</v>
      </c>
      <c r="P11" s="97"/>
      <c r="Q11" s="97"/>
    </row>
    <row r="12" spans="1:17" ht="25.5">
      <c r="A12" s="179"/>
      <c r="B12" s="179"/>
      <c r="C12" s="179"/>
      <c r="D12" s="179"/>
      <c r="E12" s="99" t="s">
        <v>111</v>
      </c>
      <c r="F12" s="99" t="s">
        <v>112</v>
      </c>
      <c r="G12" s="99" t="s">
        <v>113</v>
      </c>
      <c r="H12" s="99" t="s">
        <v>114</v>
      </c>
      <c r="I12" s="99" t="s">
        <v>115</v>
      </c>
      <c r="J12" s="99" t="s">
        <v>111</v>
      </c>
      <c r="K12" s="99" t="s">
        <v>112</v>
      </c>
      <c r="L12" s="99" t="s">
        <v>113</v>
      </c>
      <c r="M12" s="99" t="s">
        <v>114</v>
      </c>
      <c r="N12" s="99" t="s">
        <v>115</v>
      </c>
      <c r="O12" s="97"/>
      <c r="P12" s="97"/>
      <c r="Q12" s="97"/>
    </row>
    <row r="13" spans="1:17" ht="12.75">
      <c r="A13" s="180"/>
      <c r="B13" s="179"/>
      <c r="C13" s="102" t="s">
        <v>44</v>
      </c>
      <c r="D13" s="102" t="s">
        <v>116</v>
      </c>
      <c r="E13" s="102" t="s">
        <v>117</v>
      </c>
      <c r="F13" s="102" t="s">
        <v>117</v>
      </c>
      <c r="G13" s="102" t="s">
        <v>117</v>
      </c>
      <c r="H13" s="102" t="s">
        <v>117</v>
      </c>
      <c r="I13" s="102" t="s">
        <v>117</v>
      </c>
      <c r="J13" s="102" t="s">
        <v>118</v>
      </c>
      <c r="K13" s="102" t="s">
        <v>118</v>
      </c>
      <c r="L13" s="102" t="s">
        <v>118</v>
      </c>
      <c r="M13" s="102" t="s">
        <v>118</v>
      </c>
      <c r="N13" s="102" t="s">
        <v>118</v>
      </c>
      <c r="O13" s="97"/>
      <c r="P13" s="97"/>
      <c r="Q13" s="97"/>
    </row>
    <row r="14" spans="1:17" ht="12.75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  <c r="I14" s="99">
        <v>9</v>
      </c>
      <c r="J14" s="99">
        <v>10</v>
      </c>
      <c r="K14" s="99">
        <v>11</v>
      </c>
      <c r="L14" s="99">
        <v>12</v>
      </c>
      <c r="M14" s="99">
        <v>13</v>
      </c>
      <c r="N14" s="99">
        <v>14</v>
      </c>
      <c r="O14" s="97"/>
      <c r="P14" s="97"/>
      <c r="Q14" s="97"/>
    </row>
    <row r="15" spans="1:17" ht="12.75">
      <c r="A15" s="103"/>
      <c r="B15" s="104" t="s">
        <v>119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97"/>
      <c r="P15" s="97"/>
      <c r="Q15" s="97"/>
    </row>
    <row r="16" spans="1:17" ht="25.5" hidden="1">
      <c r="A16" s="105"/>
      <c r="B16" s="106" t="s">
        <v>120</v>
      </c>
      <c r="C16" s="107">
        <f>C17+C18+C19+C20+C21+C22+C23+C24</f>
        <v>11600.4</v>
      </c>
      <c r="D16" s="108"/>
      <c r="E16" s="108">
        <v>0</v>
      </c>
      <c r="F16" s="108">
        <v>0</v>
      </c>
      <c r="G16" s="108">
        <v>0</v>
      </c>
      <c r="H16" s="108">
        <f>H17+H18+H19+H20+H21+H22+H23+H24</f>
        <v>18</v>
      </c>
      <c r="I16" s="108">
        <f>H16</f>
        <v>18</v>
      </c>
      <c r="J16" s="108"/>
      <c r="K16" s="108"/>
      <c r="L16" s="108"/>
      <c r="M16" s="92">
        <v>9806000</v>
      </c>
      <c r="N16" s="108"/>
      <c r="O16" s="109"/>
      <c r="P16" s="109"/>
      <c r="Q16" s="109"/>
    </row>
    <row r="17" spans="1:17" ht="12.75" hidden="1">
      <c r="A17" s="100">
        <v>1</v>
      </c>
      <c r="B17" s="110" t="s">
        <v>74</v>
      </c>
      <c r="C17" s="111">
        <v>978.5</v>
      </c>
      <c r="D17" s="112"/>
      <c r="E17" s="113">
        <v>0</v>
      </c>
      <c r="F17" s="113">
        <v>0</v>
      </c>
      <c r="G17" s="113">
        <v>0</v>
      </c>
      <c r="H17" s="112">
        <v>10</v>
      </c>
      <c r="I17" s="112">
        <v>10</v>
      </c>
      <c r="J17" s="114"/>
      <c r="K17" s="114"/>
      <c r="L17" s="114"/>
      <c r="M17" s="92">
        <v>3263119.31</v>
      </c>
      <c r="N17" s="114"/>
      <c r="O17" s="97"/>
      <c r="P17" s="97"/>
      <c r="Q17" s="97"/>
    </row>
    <row r="18" spans="1:17" ht="12.75" hidden="1">
      <c r="A18" s="100">
        <v>2</v>
      </c>
      <c r="B18" s="110" t="s">
        <v>90</v>
      </c>
      <c r="C18" s="111">
        <v>2827.1</v>
      </c>
      <c r="D18" s="112"/>
      <c r="E18" s="113">
        <v>0</v>
      </c>
      <c r="F18" s="113">
        <v>0</v>
      </c>
      <c r="G18" s="113">
        <v>0</v>
      </c>
      <c r="H18" s="112">
        <v>3</v>
      </c>
      <c r="I18" s="112">
        <v>3</v>
      </c>
      <c r="J18" s="114"/>
      <c r="K18" s="114"/>
      <c r="L18" s="114"/>
      <c r="M18" s="92">
        <v>771621.31</v>
      </c>
      <c r="N18" s="114"/>
      <c r="O18" s="97"/>
      <c r="P18" s="97"/>
      <c r="Q18" s="97"/>
    </row>
    <row r="19" spans="1:17" ht="12.75">
      <c r="A19" s="100">
        <v>3</v>
      </c>
      <c r="B19" s="110" t="s">
        <v>96</v>
      </c>
      <c r="C19" s="111">
        <v>7008.6</v>
      </c>
      <c r="D19" s="112"/>
      <c r="E19" s="113">
        <v>0</v>
      </c>
      <c r="F19" s="113">
        <v>0</v>
      </c>
      <c r="G19" s="113">
        <v>2</v>
      </c>
      <c r="H19" s="112">
        <v>0</v>
      </c>
      <c r="I19" s="112">
        <v>2</v>
      </c>
      <c r="J19" s="114"/>
      <c r="K19" s="114"/>
      <c r="L19" s="115">
        <v>1189113.8</v>
      </c>
      <c r="M19" s="115">
        <v>282464</v>
      </c>
      <c r="N19" s="115">
        <f>M19+L19</f>
        <v>1471577.8</v>
      </c>
      <c r="O19" s="97"/>
      <c r="P19" s="97"/>
      <c r="Q19" s="97"/>
    </row>
    <row r="20" spans="1:17" ht="0.75" customHeight="1">
      <c r="A20" s="100">
        <v>4</v>
      </c>
      <c r="B20" s="110" t="s">
        <v>85</v>
      </c>
      <c r="C20" s="111">
        <v>144.5</v>
      </c>
      <c r="D20" s="112"/>
      <c r="E20" s="113">
        <v>0</v>
      </c>
      <c r="F20" s="113">
        <v>0</v>
      </c>
      <c r="G20" s="113">
        <v>0</v>
      </c>
      <c r="H20" s="112">
        <v>1</v>
      </c>
      <c r="I20" s="112">
        <v>1</v>
      </c>
      <c r="J20" s="114"/>
      <c r="K20" s="114"/>
      <c r="L20" s="114"/>
      <c r="M20" s="115">
        <v>274442.52</v>
      </c>
      <c r="N20" s="114"/>
      <c r="O20" s="97"/>
      <c r="P20" s="97"/>
      <c r="Q20" s="97"/>
    </row>
    <row r="21" spans="1:17" ht="12.75" hidden="1">
      <c r="A21" s="100">
        <v>5</v>
      </c>
      <c r="B21" s="110" t="s">
        <v>93</v>
      </c>
      <c r="C21" s="111">
        <v>208</v>
      </c>
      <c r="D21" s="112"/>
      <c r="E21" s="113">
        <v>0</v>
      </c>
      <c r="F21" s="113">
        <v>0</v>
      </c>
      <c r="G21" s="113">
        <v>0</v>
      </c>
      <c r="H21" s="112">
        <v>1</v>
      </c>
      <c r="I21" s="112">
        <v>1</v>
      </c>
      <c r="J21" s="114"/>
      <c r="K21" s="114"/>
      <c r="L21" s="114"/>
      <c r="M21" s="115">
        <v>732882.22</v>
      </c>
      <c r="N21" s="114"/>
      <c r="O21" s="97"/>
      <c r="P21" s="97"/>
      <c r="Q21" s="97"/>
    </row>
    <row r="22" spans="1:17" ht="38.25" hidden="1">
      <c r="A22" s="100">
        <v>6</v>
      </c>
      <c r="B22" s="110" t="s">
        <v>82</v>
      </c>
      <c r="C22" s="111">
        <v>120</v>
      </c>
      <c r="D22" s="103"/>
      <c r="E22" s="113">
        <v>0</v>
      </c>
      <c r="F22" s="113">
        <v>0</v>
      </c>
      <c r="G22" s="113">
        <v>0</v>
      </c>
      <c r="H22" s="112">
        <v>1</v>
      </c>
      <c r="I22" s="112">
        <v>1</v>
      </c>
      <c r="J22" s="103"/>
      <c r="K22" s="103"/>
      <c r="L22" s="103"/>
      <c r="M22" s="116">
        <v>215040.41</v>
      </c>
      <c r="N22" s="103"/>
      <c r="O22" s="97"/>
      <c r="P22" s="97"/>
      <c r="Q22" s="97"/>
    </row>
    <row r="23" spans="1:14" ht="12.75" hidden="1">
      <c r="A23" s="100">
        <v>7</v>
      </c>
      <c r="B23" s="93" t="s">
        <v>87</v>
      </c>
      <c r="C23" s="94">
        <v>126.8</v>
      </c>
      <c r="D23" s="17"/>
      <c r="E23" s="113">
        <v>0</v>
      </c>
      <c r="F23" s="113">
        <v>0</v>
      </c>
      <c r="G23" s="113">
        <v>0</v>
      </c>
      <c r="H23" s="112">
        <v>1</v>
      </c>
      <c r="I23" s="112">
        <v>1</v>
      </c>
      <c r="J23" s="17"/>
      <c r="K23" s="17"/>
      <c r="L23" s="17"/>
      <c r="M23" s="95">
        <v>2947645.8</v>
      </c>
      <c r="N23" s="17"/>
    </row>
    <row r="24" spans="1:14" ht="12.75" hidden="1">
      <c r="A24" s="100">
        <v>8</v>
      </c>
      <c r="B24" s="93" t="s">
        <v>76</v>
      </c>
      <c r="C24" s="94">
        <v>186.9</v>
      </c>
      <c r="D24" s="17"/>
      <c r="E24" s="113">
        <v>0</v>
      </c>
      <c r="F24" s="113">
        <v>0</v>
      </c>
      <c r="G24" s="113">
        <v>0</v>
      </c>
      <c r="H24" s="112">
        <v>1</v>
      </c>
      <c r="I24" s="112">
        <v>1</v>
      </c>
      <c r="J24" s="17"/>
      <c r="K24" s="17"/>
      <c r="L24" s="17"/>
      <c r="M24" s="95">
        <v>128932.49</v>
      </c>
      <c r="N24" s="17"/>
    </row>
    <row r="25" spans="14:22" ht="12.75">
      <c r="N25" s="115">
        <v>1472312.95</v>
      </c>
      <c r="R25" s="96"/>
      <c r="S25" s="96"/>
      <c r="T25" s="96"/>
      <c r="U25" s="96"/>
      <c r="V25" s="96"/>
    </row>
    <row r="27" spans="2:13" ht="14.25">
      <c r="B27" s="83" t="s">
        <v>180</v>
      </c>
      <c r="C27" s="35"/>
      <c r="D27" s="33"/>
      <c r="E27" s="33"/>
      <c r="F27" s="33"/>
      <c r="G27" s="33"/>
      <c r="H27" s="33"/>
      <c r="I27" s="33"/>
      <c r="J27" s="33"/>
      <c r="K27" s="132" t="s">
        <v>181</v>
      </c>
      <c r="L27" s="33"/>
      <c r="M27" s="33"/>
    </row>
  </sheetData>
  <sheetProtection/>
  <mergeCells count="9">
    <mergeCell ref="F2:N6"/>
    <mergeCell ref="A11:A13"/>
    <mergeCell ref="B11:B13"/>
    <mergeCell ref="C11:C12"/>
    <mergeCell ref="D11:D12"/>
    <mergeCell ref="E11:I11"/>
    <mergeCell ref="J11:N11"/>
    <mergeCell ref="A8:Q8"/>
    <mergeCell ref="A9:Q9"/>
  </mergeCells>
  <printOptions/>
  <pageMargins left="0.25" right="0.2" top="0.34" bottom="0.26" header="0.19" footer="0.17"/>
  <pageSetup horizontalDpi="600" verticalDpi="600" orientation="landscape" paperSize="9" scale="98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PageLayoutView="0" workbookViewId="0" topLeftCell="A1">
      <selection activeCell="P14" sqref="P14"/>
    </sheetView>
  </sheetViews>
  <sheetFormatPr defaultColWidth="9.140625" defaultRowHeight="12.75"/>
  <cols>
    <col min="1" max="1" width="9.140625" style="1" customWidth="1"/>
    <col min="2" max="2" width="30.00390625" style="1" customWidth="1"/>
    <col min="3" max="3" width="7.7109375" style="1" customWidth="1"/>
    <col min="4" max="4" width="9.421875" style="1" customWidth="1"/>
    <col min="5" max="5" width="8.57421875" style="1" customWidth="1"/>
    <col min="6" max="6" width="6.8515625" style="1" customWidth="1"/>
    <col min="7" max="7" width="5.7109375" style="1" customWidth="1"/>
    <col min="8" max="8" width="6.140625" style="1" customWidth="1"/>
    <col min="9" max="9" width="6.421875" style="1" customWidth="1"/>
    <col min="10" max="10" width="5.8515625" style="1" customWidth="1"/>
    <col min="11" max="11" width="6.140625" style="1" customWidth="1"/>
    <col min="12" max="12" width="6.8515625" style="1" customWidth="1"/>
    <col min="13" max="13" width="6.421875" style="1" customWidth="1"/>
    <col min="14" max="14" width="6.28125" style="1" customWidth="1"/>
    <col min="15" max="15" width="8.140625" style="1" customWidth="1"/>
    <col min="16" max="16" width="8.28125" style="1" customWidth="1"/>
    <col min="17" max="17" width="7.8515625" style="1" customWidth="1"/>
    <col min="18" max="16384" width="9.140625" style="1" customWidth="1"/>
  </cols>
  <sheetData>
    <row r="1" spans="1:17" ht="63" customHeight="1">
      <c r="A1" s="120"/>
      <c r="B1" s="121"/>
      <c r="C1" s="121"/>
      <c r="D1" s="121"/>
      <c r="E1" s="121"/>
      <c r="F1" s="121"/>
      <c r="G1" s="188" t="s">
        <v>178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2.75">
      <c r="A2" s="195" t="s">
        <v>128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2.75">
      <c r="A3" s="185" t="s">
        <v>174</v>
      </c>
      <c r="B3" s="185"/>
      <c r="C3" s="184" t="s">
        <v>96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20"/>
    </row>
    <row r="4" spans="1:17" ht="12.75">
      <c r="A4" s="185" t="s">
        <v>129</v>
      </c>
      <c r="B4" s="185"/>
      <c r="C4" s="186" t="s">
        <v>191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20"/>
    </row>
    <row r="5" spans="1:17" ht="12.75">
      <c r="A5" s="120"/>
      <c r="B5" s="120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81" customHeight="1">
      <c r="A6" s="189" t="s">
        <v>19</v>
      </c>
      <c r="B6" s="190" t="s">
        <v>130</v>
      </c>
      <c r="C6" s="190" t="s">
        <v>131</v>
      </c>
      <c r="D6" s="190"/>
      <c r="E6" s="190"/>
      <c r="F6" s="191" t="s">
        <v>132</v>
      </c>
      <c r="G6" s="193" t="s">
        <v>133</v>
      </c>
      <c r="H6" s="194"/>
      <c r="I6" s="194"/>
      <c r="J6" s="194"/>
      <c r="K6" s="194"/>
      <c r="L6" s="194"/>
      <c r="M6" s="190" t="s">
        <v>134</v>
      </c>
      <c r="N6" s="190"/>
      <c r="O6" s="190"/>
      <c r="P6" s="190"/>
      <c r="Q6" s="190"/>
    </row>
    <row r="7" spans="1:17" ht="237" customHeight="1">
      <c r="A7" s="189"/>
      <c r="B7" s="190"/>
      <c r="C7" s="125" t="s">
        <v>135</v>
      </c>
      <c r="D7" s="125" t="s">
        <v>136</v>
      </c>
      <c r="E7" s="125" t="s">
        <v>137</v>
      </c>
      <c r="F7" s="192"/>
      <c r="G7" s="125" t="s">
        <v>138</v>
      </c>
      <c r="H7" s="125" t="s">
        <v>139</v>
      </c>
      <c r="I7" s="125" t="s">
        <v>140</v>
      </c>
      <c r="J7" s="125" t="s">
        <v>141</v>
      </c>
      <c r="K7" s="125" t="s">
        <v>142</v>
      </c>
      <c r="L7" s="125" t="s">
        <v>143</v>
      </c>
      <c r="M7" s="125" t="s">
        <v>135</v>
      </c>
      <c r="N7" s="125" t="s">
        <v>144</v>
      </c>
      <c r="O7" s="125" t="s">
        <v>145</v>
      </c>
      <c r="P7" s="125" t="s">
        <v>146</v>
      </c>
      <c r="Q7" s="125" t="s">
        <v>147</v>
      </c>
    </row>
    <row r="8" spans="1:17" ht="12.75">
      <c r="A8" s="189"/>
      <c r="B8" s="190"/>
      <c r="C8" s="124" t="s">
        <v>117</v>
      </c>
      <c r="D8" s="124" t="s">
        <v>118</v>
      </c>
      <c r="E8" s="124" t="s">
        <v>118</v>
      </c>
      <c r="F8" s="124" t="s">
        <v>117</v>
      </c>
      <c r="G8" s="124" t="s">
        <v>148</v>
      </c>
      <c r="H8" s="124" t="s">
        <v>148</v>
      </c>
      <c r="I8" s="124" t="s">
        <v>148</v>
      </c>
      <c r="J8" s="124" t="s">
        <v>148</v>
      </c>
      <c r="K8" s="124" t="s">
        <v>148</v>
      </c>
      <c r="L8" s="124" t="s">
        <v>148</v>
      </c>
      <c r="M8" s="124" t="s">
        <v>117</v>
      </c>
      <c r="N8" s="123" t="s">
        <v>44</v>
      </c>
      <c r="O8" s="124" t="s">
        <v>116</v>
      </c>
      <c r="P8" s="124" t="s">
        <v>118</v>
      </c>
      <c r="Q8" s="124" t="s">
        <v>117</v>
      </c>
    </row>
    <row r="9" spans="1:17" ht="12.75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6">
        <v>11</v>
      </c>
      <c r="L9" s="126">
        <v>12</v>
      </c>
      <c r="M9" s="126">
        <v>13</v>
      </c>
      <c r="N9" s="126">
        <v>14</v>
      </c>
      <c r="O9" s="126">
        <v>15</v>
      </c>
      <c r="P9" s="126">
        <v>16</v>
      </c>
      <c r="Q9" s="126">
        <v>17</v>
      </c>
    </row>
    <row r="10" spans="1:17" ht="12.75">
      <c r="A10" s="127">
        <v>1</v>
      </c>
      <c r="B10" s="128" t="s">
        <v>96</v>
      </c>
      <c r="C10" s="129">
        <v>2</v>
      </c>
      <c r="D10" s="133">
        <v>1471578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</row>
    <row r="11" spans="1:17" ht="12.75">
      <c r="A11" s="127"/>
      <c r="B11" s="128"/>
      <c r="C11" s="12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2.75">
      <c r="A12" s="127"/>
      <c r="B12" s="128" t="s">
        <v>149</v>
      </c>
      <c r="C12" s="12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2.75">
      <c r="A13" s="120"/>
      <c r="B13" s="120"/>
      <c r="C13" s="13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7" ht="43.5">
      <c r="A14" s="46"/>
      <c r="B14" s="135" t="s">
        <v>184</v>
      </c>
      <c r="C14" s="46" t="s">
        <v>182</v>
      </c>
      <c r="D14" s="134"/>
      <c r="E14" s="134"/>
      <c r="F14" s="134"/>
      <c r="G14" s="134"/>
      <c r="H14" s="134"/>
      <c r="I14" s="134"/>
      <c r="J14" s="134"/>
      <c r="K14" s="134"/>
      <c r="L14" s="134" t="s">
        <v>192</v>
      </c>
      <c r="M14" s="134"/>
      <c r="N14" s="46"/>
      <c r="O14" s="46"/>
      <c r="P14" s="46"/>
      <c r="Q14" s="46"/>
    </row>
    <row r="15" spans="1:13" ht="12.75">
      <c r="A15" s="120"/>
      <c r="B15" s="64" t="s">
        <v>185</v>
      </c>
      <c r="C15" s="13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7" spans="14:17" ht="12.75">
      <c r="N17" s="187"/>
      <c r="O17" s="187"/>
      <c r="P17" s="187"/>
      <c r="Q17" s="187"/>
    </row>
  </sheetData>
  <sheetProtection/>
  <mergeCells count="13">
    <mergeCell ref="M6:Q6"/>
    <mergeCell ref="A2:Q2"/>
    <mergeCell ref="A3:B3"/>
    <mergeCell ref="C3:P3"/>
    <mergeCell ref="A4:B4"/>
    <mergeCell ref="C4:P4"/>
    <mergeCell ref="N17:Q17"/>
    <mergeCell ref="G1:Q1"/>
    <mergeCell ref="A6:A8"/>
    <mergeCell ref="B6:B8"/>
    <mergeCell ref="C6:E6"/>
    <mergeCell ref="F6:F7"/>
    <mergeCell ref="G6:L6"/>
  </mergeCells>
  <printOptions/>
  <pageMargins left="0.17" right="0.19" top="0.21" bottom="0.3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4">
      <selection activeCell="Q35" sqref="Q35"/>
    </sheetView>
  </sheetViews>
  <sheetFormatPr defaultColWidth="9.140625" defaultRowHeight="12.75"/>
  <cols>
    <col min="1" max="3" width="9.140625" style="64" customWidth="1"/>
    <col min="4" max="4" width="12.140625" style="64" customWidth="1"/>
    <col min="5" max="5" width="9.140625" style="64" customWidth="1"/>
    <col min="6" max="6" width="23.421875" style="64" customWidth="1"/>
    <col min="7" max="7" width="5.28125" style="64" customWidth="1"/>
    <col min="8" max="8" width="4.140625" style="64" customWidth="1"/>
    <col min="9" max="9" width="6.140625" style="64" customWidth="1"/>
    <col min="10" max="10" width="3.57421875" style="64" customWidth="1"/>
    <col min="11" max="11" width="9.140625" style="64" customWidth="1"/>
    <col min="12" max="12" width="9.140625" style="64" hidden="1" customWidth="1"/>
    <col min="13" max="13" width="3.28125" style="64" customWidth="1"/>
    <col min="14" max="14" width="6.8515625" style="64" customWidth="1"/>
    <col min="15" max="15" width="5.28125" style="64" customWidth="1"/>
    <col min="16" max="16" width="14.00390625" style="64" customWidth="1"/>
    <col min="17" max="16384" width="9.140625" style="64" customWidth="1"/>
  </cols>
  <sheetData>
    <row r="1" spans="7:16" ht="12.75">
      <c r="G1" s="207" t="s">
        <v>179</v>
      </c>
      <c r="H1" s="207"/>
      <c r="I1" s="207"/>
      <c r="J1" s="207"/>
      <c r="K1" s="207"/>
      <c r="L1" s="207"/>
      <c r="M1" s="207"/>
      <c r="N1" s="207"/>
      <c r="O1" s="207"/>
      <c r="P1" s="207"/>
    </row>
    <row r="2" spans="7:16" ht="12.75"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7:16" ht="12.75"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7:16" ht="12.75"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7:16" ht="12.75"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7:16" ht="12.75"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9" ht="12.75" customHeight="1">
      <c r="A7" s="217" t="s">
        <v>172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131"/>
      <c r="R7" s="131"/>
      <c r="S7" s="131"/>
    </row>
    <row r="8" spans="1:16" ht="12.75" customHeight="1">
      <c r="A8" s="218" t="s">
        <v>186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1:19" ht="12.75">
      <c r="A9" s="63"/>
      <c r="B9" s="63"/>
      <c r="C9" s="66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62"/>
      <c r="R9" s="63"/>
      <c r="S9" s="63"/>
    </row>
    <row r="10" spans="1:19" ht="12.75" customHeight="1">
      <c r="A10" s="223" t="s">
        <v>150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63"/>
      <c r="M10" s="63"/>
      <c r="N10" s="219" t="s">
        <v>187</v>
      </c>
      <c r="O10" s="219"/>
      <c r="P10" s="219"/>
      <c r="Q10" s="62"/>
      <c r="R10" s="63"/>
      <c r="S10" s="63"/>
    </row>
    <row r="11" spans="1:19" ht="57.75" customHeight="1">
      <c r="A11" s="220" t="s">
        <v>151</v>
      </c>
      <c r="B11" s="221"/>
      <c r="C11" s="221"/>
      <c r="D11" s="221"/>
      <c r="E11" s="221"/>
      <c r="F11" s="222"/>
      <c r="G11" s="220" t="s">
        <v>152</v>
      </c>
      <c r="H11" s="222"/>
      <c r="I11" s="220" t="s">
        <v>153</v>
      </c>
      <c r="J11" s="222"/>
      <c r="K11" s="202" t="s">
        <v>154</v>
      </c>
      <c r="L11" s="202"/>
      <c r="M11" s="202"/>
      <c r="N11" s="202" t="s">
        <v>155</v>
      </c>
      <c r="O11" s="202"/>
      <c r="P11" s="65" t="s">
        <v>173</v>
      </c>
      <c r="Q11" s="62"/>
      <c r="R11" s="63"/>
      <c r="S11" s="63"/>
    </row>
    <row r="12" spans="1:19" ht="12.75" customHeight="1">
      <c r="A12" s="204" t="s">
        <v>156</v>
      </c>
      <c r="B12" s="205"/>
      <c r="C12" s="205"/>
      <c r="D12" s="205"/>
      <c r="E12" s="205"/>
      <c r="F12" s="206"/>
      <c r="G12" s="198">
        <v>1</v>
      </c>
      <c r="H12" s="199"/>
      <c r="I12" s="200" t="s">
        <v>117</v>
      </c>
      <c r="J12" s="201"/>
      <c r="K12" s="202">
        <v>2</v>
      </c>
      <c r="L12" s="202"/>
      <c r="M12" s="202"/>
      <c r="N12" s="202"/>
      <c r="O12" s="202"/>
      <c r="P12" s="65"/>
      <c r="Q12" s="62"/>
      <c r="R12" s="63"/>
      <c r="S12" s="63"/>
    </row>
    <row r="13" spans="1:19" ht="12.75" customHeight="1">
      <c r="A13" s="204" t="s">
        <v>157</v>
      </c>
      <c r="B13" s="205"/>
      <c r="C13" s="205"/>
      <c r="D13" s="205"/>
      <c r="E13" s="205"/>
      <c r="F13" s="206"/>
      <c r="G13" s="198">
        <v>2</v>
      </c>
      <c r="H13" s="199"/>
      <c r="I13" s="200" t="s">
        <v>42</v>
      </c>
      <c r="J13" s="201"/>
      <c r="K13" s="202"/>
      <c r="L13" s="202"/>
      <c r="M13" s="202"/>
      <c r="N13" s="202"/>
      <c r="O13" s="202"/>
      <c r="P13" s="65"/>
      <c r="Q13" s="62"/>
      <c r="R13" s="63"/>
      <c r="S13" s="63"/>
    </row>
    <row r="14" spans="1:19" ht="25.5" customHeight="1">
      <c r="A14" s="204" t="s">
        <v>158</v>
      </c>
      <c r="B14" s="205"/>
      <c r="C14" s="205"/>
      <c r="D14" s="205"/>
      <c r="E14" s="205"/>
      <c r="F14" s="206"/>
      <c r="G14" s="198">
        <v>3</v>
      </c>
      <c r="H14" s="199"/>
      <c r="I14" s="200" t="s">
        <v>116</v>
      </c>
      <c r="J14" s="201"/>
      <c r="K14" s="202"/>
      <c r="L14" s="202"/>
      <c r="M14" s="202"/>
      <c r="N14" s="202"/>
      <c r="O14" s="202"/>
      <c r="P14" s="65"/>
      <c r="Q14" s="62"/>
      <c r="R14" s="63"/>
      <c r="S14" s="63"/>
    </row>
    <row r="15" spans="1:19" ht="12.75" customHeight="1">
      <c r="A15" s="204" t="s">
        <v>159</v>
      </c>
      <c r="B15" s="205"/>
      <c r="C15" s="205"/>
      <c r="D15" s="205"/>
      <c r="E15" s="205"/>
      <c r="F15" s="206"/>
      <c r="G15" s="198">
        <v>4</v>
      </c>
      <c r="H15" s="199"/>
      <c r="I15" s="200" t="s">
        <v>118</v>
      </c>
      <c r="J15" s="201"/>
      <c r="K15" s="202"/>
      <c r="L15" s="202"/>
      <c r="M15" s="202"/>
      <c r="N15" s="202"/>
      <c r="O15" s="202"/>
      <c r="P15" s="65"/>
      <c r="Q15" s="62"/>
      <c r="R15" s="63"/>
      <c r="S15" s="63"/>
    </row>
    <row r="16" spans="1:19" ht="12.75" customHeight="1">
      <c r="A16" s="67"/>
      <c r="B16" s="215" t="s">
        <v>160</v>
      </c>
      <c r="C16" s="215"/>
      <c r="D16" s="215"/>
      <c r="E16" s="215"/>
      <c r="F16" s="216"/>
      <c r="G16" s="198">
        <v>5</v>
      </c>
      <c r="H16" s="199"/>
      <c r="I16" s="200" t="s">
        <v>118</v>
      </c>
      <c r="J16" s="201"/>
      <c r="K16" s="202">
        <v>0</v>
      </c>
      <c r="L16" s="202"/>
      <c r="M16" s="202"/>
      <c r="N16" s="202"/>
      <c r="O16" s="202"/>
      <c r="P16" s="65"/>
      <c r="Q16" s="62"/>
      <c r="R16" s="63"/>
      <c r="S16" s="63"/>
    </row>
    <row r="17" spans="1:19" ht="12.75" customHeight="1">
      <c r="A17" s="67"/>
      <c r="B17" s="215" t="s">
        <v>161</v>
      </c>
      <c r="C17" s="215"/>
      <c r="D17" s="215"/>
      <c r="E17" s="215"/>
      <c r="F17" s="216"/>
      <c r="G17" s="198">
        <v>6</v>
      </c>
      <c r="H17" s="199"/>
      <c r="I17" s="200" t="s">
        <v>118</v>
      </c>
      <c r="J17" s="201"/>
      <c r="K17" s="202">
        <v>0</v>
      </c>
      <c r="L17" s="202"/>
      <c r="M17" s="202"/>
      <c r="N17" s="202"/>
      <c r="O17" s="202"/>
      <c r="P17" s="65"/>
      <c r="Q17" s="62"/>
      <c r="R17" s="63"/>
      <c r="S17" s="63"/>
    </row>
    <row r="18" spans="1:19" ht="12.75" customHeight="1">
      <c r="A18" s="67"/>
      <c r="B18" s="215" t="s">
        <v>162</v>
      </c>
      <c r="C18" s="215"/>
      <c r="D18" s="215"/>
      <c r="E18" s="215"/>
      <c r="F18" s="216"/>
      <c r="G18" s="198">
        <v>7</v>
      </c>
      <c r="H18" s="199"/>
      <c r="I18" s="200" t="s">
        <v>118</v>
      </c>
      <c r="J18" s="201"/>
      <c r="K18" s="202">
        <v>0</v>
      </c>
      <c r="L18" s="202"/>
      <c r="M18" s="202"/>
      <c r="N18" s="202"/>
      <c r="O18" s="202"/>
      <c r="P18" s="65"/>
      <c r="Q18" s="62"/>
      <c r="R18" s="63"/>
      <c r="S18" s="63"/>
    </row>
    <row r="19" spans="1:19" ht="12.75" customHeight="1">
      <c r="A19" s="67"/>
      <c r="B19" s="215" t="s">
        <v>163</v>
      </c>
      <c r="C19" s="215"/>
      <c r="D19" s="215"/>
      <c r="E19" s="215"/>
      <c r="F19" s="216"/>
      <c r="G19" s="198">
        <v>8</v>
      </c>
      <c r="H19" s="199"/>
      <c r="I19" s="200" t="s">
        <v>118</v>
      </c>
      <c r="J19" s="201"/>
      <c r="K19" s="202">
        <v>0</v>
      </c>
      <c r="L19" s="202"/>
      <c r="M19" s="202"/>
      <c r="N19" s="202"/>
      <c r="O19" s="202"/>
      <c r="P19" s="65"/>
      <c r="Q19" s="62"/>
      <c r="R19" s="63"/>
      <c r="S19" s="63"/>
    </row>
    <row r="20" spans="1:19" ht="12.75" customHeight="1">
      <c r="A20" s="67"/>
      <c r="B20" s="215" t="s">
        <v>164</v>
      </c>
      <c r="C20" s="215"/>
      <c r="D20" s="215"/>
      <c r="E20" s="215"/>
      <c r="F20" s="216"/>
      <c r="G20" s="198">
        <v>9</v>
      </c>
      <c r="H20" s="199"/>
      <c r="I20" s="200" t="s">
        <v>118</v>
      </c>
      <c r="J20" s="201"/>
      <c r="K20" s="202">
        <v>0</v>
      </c>
      <c r="L20" s="202"/>
      <c r="M20" s="202"/>
      <c r="N20" s="202"/>
      <c r="O20" s="202"/>
      <c r="P20" s="65"/>
      <c r="Q20" s="62"/>
      <c r="R20" s="63"/>
      <c r="S20" s="63"/>
    </row>
    <row r="21" spans="1:19" ht="12.75" customHeight="1">
      <c r="A21" s="67"/>
      <c r="B21" s="215" t="s">
        <v>165</v>
      </c>
      <c r="C21" s="215"/>
      <c r="D21" s="215"/>
      <c r="E21" s="215"/>
      <c r="F21" s="216"/>
      <c r="G21" s="198">
        <v>10</v>
      </c>
      <c r="H21" s="199"/>
      <c r="I21" s="200" t="s">
        <v>118</v>
      </c>
      <c r="J21" s="201"/>
      <c r="K21" s="202"/>
      <c r="L21" s="202"/>
      <c r="M21" s="202"/>
      <c r="N21" s="202"/>
      <c r="O21" s="202"/>
      <c r="P21" s="65"/>
      <c r="Q21" s="62"/>
      <c r="R21" s="63"/>
      <c r="S21" s="63"/>
    </row>
    <row r="22" spans="1:19" ht="12.75" customHeight="1">
      <c r="A22" s="208" t="s">
        <v>166</v>
      </c>
      <c r="B22" s="209"/>
      <c r="C22" s="209"/>
      <c r="D22" s="209"/>
      <c r="E22" s="209"/>
      <c r="F22" s="210"/>
      <c r="G22" s="198">
        <v>11</v>
      </c>
      <c r="H22" s="199"/>
      <c r="I22" s="200" t="s">
        <v>42</v>
      </c>
      <c r="J22" s="201"/>
      <c r="K22" s="202">
        <v>1226</v>
      </c>
      <c r="L22" s="202"/>
      <c r="M22" s="202"/>
      <c r="N22" s="202"/>
      <c r="O22" s="202"/>
      <c r="P22" s="65"/>
      <c r="Q22" s="62"/>
      <c r="R22" s="63"/>
      <c r="S22" s="63"/>
    </row>
    <row r="23" spans="1:19" ht="12.75">
      <c r="A23" s="211"/>
      <c r="B23" s="212"/>
      <c r="C23" s="212"/>
      <c r="D23" s="212"/>
      <c r="E23" s="212"/>
      <c r="F23" s="213"/>
      <c r="G23" s="198">
        <v>12</v>
      </c>
      <c r="H23" s="199"/>
      <c r="I23" s="200" t="s">
        <v>118</v>
      </c>
      <c r="J23" s="201"/>
      <c r="K23" s="202">
        <v>1105100</v>
      </c>
      <c r="L23" s="202"/>
      <c r="M23" s="202"/>
      <c r="N23" s="202"/>
      <c r="O23" s="202"/>
      <c r="P23" s="65"/>
      <c r="Q23" s="62"/>
      <c r="R23" s="63"/>
      <c r="S23" s="63"/>
    </row>
    <row r="24" spans="1:19" ht="12.75" customHeight="1">
      <c r="A24" s="208" t="s">
        <v>167</v>
      </c>
      <c r="B24" s="209"/>
      <c r="C24" s="209"/>
      <c r="D24" s="209"/>
      <c r="E24" s="209"/>
      <c r="F24" s="210"/>
      <c r="G24" s="198">
        <v>13</v>
      </c>
      <c r="H24" s="199"/>
      <c r="I24" s="200" t="s">
        <v>117</v>
      </c>
      <c r="J24" s="201"/>
      <c r="K24" s="202">
        <v>0</v>
      </c>
      <c r="L24" s="202"/>
      <c r="M24" s="202"/>
      <c r="N24" s="202"/>
      <c r="O24" s="202"/>
      <c r="P24" s="65"/>
      <c r="Q24" s="62"/>
      <c r="R24" s="63"/>
      <c r="S24" s="63"/>
    </row>
    <row r="25" spans="1:19" ht="12.75">
      <c r="A25" s="211"/>
      <c r="B25" s="212"/>
      <c r="C25" s="212"/>
      <c r="D25" s="212"/>
      <c r="E25" s="212"/>
      <c r="F25" s="213"/>
      <c r="G25" s="198">
        <v>14</v>
      </c>
      <c r="H25" s="199"/>
      <c r="I25" s="200" t="s">
        <v>118</v>
      </c>
      <c r="J25" s="201"/>
      <c r="K25" s="202">
        <v>0</v>
      </c>
      <c r="L25" s="202"/>
      <c r="M25" s="202"/>
      <c r="N25" s="202"/>
      <c r="O25" s="202"/>
      <c r="P25" s="65"/>
      <c r="Q25" s="62"/>
      <c r="R25" s="63"/>
      <c r="S25" s="63"/>
    </row>
    <row r="26" spans="1:19" ht="12.75" customHeight="1">
      <c r="A26" s="208" t="s">
        <v>168</v>
      </c>
      <c r="B26" s="209"/>
      <c r="C26" s="209"/>
      <c r="D26" s="209"/>
      <c r="E26" s="209"/>
      <c r="F26" s="210"/>
      <c r="G26" s="198">
        <v>15</v>
      </c>
      <c r="H26" s="199"/>
      <c r="I26" s="200" t="s">
        <v>42</v>
      </c>
      <c r="J26" s="201"/>
      <c r="K26" s="202">
        <v>0</v>
      </c>
      <c r="L26" s="202"/>
      <c r="M26" s="202"/>
      <c r="N26" s="202"/>
      <c r="O26" s="202"/>
      <c r="P26" s="65"/>
      <c r="Q26" s="62"/>
      <c r="R26" s="63"/>
      <c r="S26" s="63"/>
    </row>
    <row r="27" spans="1:19" ht="12.75">
      <c r="A27" s="211"/>
      <c r="B27" s="212"/>
      <c r="C27" s="212"/>
      <c r="D27" s="212"/>
      <c r="E27" s="212"/>
      <c r="F27" s="213"/>
      <c r="G27" s="198">
        <v>16</v>
      </c>
      <c r="H27" s="199"/>
      <c r="I27" s="200" t="s">
        <v>118</v>
      </c>
      <c r="J27" s="201"/>
      <c r="K27" s="202">
        <v>0</v>
      </c>
      <c r="L27" s="202"/>
      <c r="M27" s="202"/>
      <c r="N27" s="202"/>
      <c r="O27" s="202"/>
      <c r="P27" s="65"/>
      <c r="Q27" s="62"/>
      <c r="R27" s="63"/>
      <c r="S27" s="63"/>
    </row>
    <row r="28" spans="1:19" ht="12.75" customHeight="1">
      <c r="A28" s="208" t="s">
        <v>169</v>
      </c>
      <c r="B28" s="209"/>
      <c r="C28" s="209"/>
      <c r="D28" s="209"/>
      <c r="E28" s="209"/>
      <c r="F28" s="210"/>
      <c r="G28" s="198">
        <v>17</v>
      </c>
      <c r="H28" s="199"/>
      <c r="I28" s="200" t="s">
        <v>42</v>
      </c>
      <c r="J28" s="201"/>
      <c r="K28" s="202">
        <v>0</v>
      </c>
      <c r="L28" s="202"/>
      <c r="M28" s="202"/>
      <c r="N28" s="202"/>
      <c r="O28" s="202"/>
      <c r="P28" s="65"/>
      <c r="Q28" s="62"/>
      <c r="R28" s="63"/>
      <c r="S28" s="63"/>
    </row>
    <row r="29" spans="1:19" ht="12.75">
      <c r="A29" s="211"/>
      <c r="B29" s="212"/>
      <c r="C29" s="212"/>
      <c r="D29" s="212"/>
      <c r="E29" s="212"/>
      <c r="F29" s="213"/>
      <c r="G29" s="198">
        <v>18</v>
      </c>
      <c r="H29" s="199"/>
      <c r="I29" s="200" t="s">
        <v>118</v>
      </c>
      <c r="J29" s="201"/>
      <c r="K29" s="202">
        <v>0</v>
      </c>
      <c r="L29" s="202"/>
      <c r="M29" s="202"/>
      <c r="N29" s="202"/>
      <c r="O29" s="202"/>
      <c r="P29" s="65"/>
      <c r="Q29" s="62"/>
      <c r="R29" s="63"/>
      <c r="S29" s="63"/>
    </row>
    <row r="30" spans="1:19" ht="12.75" customHeight="1">
      <c r="A30" s="208" t="s">
        <v>143</v>
      </c>
      <c r="B30" s="209"/>
      <c r="C30" s="209"/>
      <c r="D30" s="209"/>
      <c r="E30" s="209"/>
      <c r="F30" s="210"/>
      <c r="G30" s="198">
        <v>19</v>
      </c>
      <c r="H30" s="199"/>
      <c r="I30" s="200" t="s">
        <v>44</v>
      </c>
      <c r="J30" s="201"/>
      <c r="K30" s="202">
        <v>0</v>
      </c>
      <c r="L30" s="214"/>
      <c r="M30" s="214"/>
      <c r="N30" s="202"/>
      <c r="O30" s="202"/>
      <c r="P30" s="65"/>
      <c r="Q30" s="62"/>
      <c r="R30" s="63"/>
      <c r="S30" s="63"/>
    </row>
    <row r="31" spans="1:19" ht="12.75">
      <c r="A31" s="211"/>
      <c r="B31" s="212"/>
      <c r="C31" s="212"/>
      <c r="D31" s="212"/>
      <c r="E31" s="212"/>
      <c r="F31" s="213"/>
      <c r="G31" s="198">
        <v>20</v>
      </c>
      <c r="H31" s="199"/>
      <c r="I31" s="200" t="s">
        <v>118</v>
      </c>
      <c r="J31" s="201"/>
      <c r="K31" s="202">
        <v>282464</v>
      </c>
      <c r="L31" s="214"/>
      <c r="M31" s="214"/>
      <c r="N31" s="202"/>
      <c r="O31" s="202"/>
      <c r="P31" s="65"/>
      <c r="Q31" s="62"/>
      <c r="R31" s="63"/>
      <c r="S31" s="63"/>
    </row>
    <row r="32" spans="1:19" ht="12.75" customHeight="1">
      <c r="A32" s="204" t="s">
        <v>170</v>
      </c>
      <c r="B32" s="205"/>
      <c r="C32" s="205"/>
      <c r="D32" s="205"/>
      <c r="E32" s="205"/>
      <c r="F32" s="206"/>
      <c r="G32" s="198">
        <v>21</v>
      </c>
      <c r="H32" s="199"/>
      <c r="I32" s="200" t="s">
        <v>118</v>
      </c>
      <c r="J32" s="201"/>
      <c r="K32" s="202">
        <v>0</v>
      </c>
      <c r="L32" s="202"/>
      <c r="M32" s="202"/>
      <c r="N32" s="202"/>
      <c r="O32" s="202"/>
      <c r="P32" s="65"/>
      <c r="Q32" s="62"/>
      <c r="R32" s="63"/>
      <c r="S32" s="63"/>
    </row>
    <row r="33" spans="1:19" ht="12.75" customHeight="1">
      <c r="A33" s="67"/>
      <c r="B33" s="196" t="s">
        <v>171</v>
      </c>
      <c r="C33" s="196"/>
      <c r="D33" s="196"/>
      <c r="E33" s="196"/>
      <c r="F33" s="197"/>
      <c r="G33" s="198">
        <v>22</v>
      </c>
      <c r="H33" s="199"/>
      <c r="I33" s="200" t="s">
        <v>118</v>
      </c>
      <c r="J33" s="201"/>
      <c r="K33" s="202">
        <v>0</v>
      </c>
      <c r="L33" s="202"/>
      <c r="M33" s="202"/>
      <c r="N33" s="202"/>
      <c r="O33" s="202"/>
      <c r="P33" s="65"/>
      <c r="Q33" s="62"/>
      <c r="R33" s="63"/>
      <c r="S33" s="63"/>
    </row>
    <row r="35" spans="2:11" ht="31.5" customHeight="1">
      <c r="B35" s="203" t="s">
        <v>184</v>
      </c>
      <c r="C35" s="203"/>
      <c r="D35" s="203"/>
      <c r="E35" s="46" t="s">
        <v>182</v>
      </c>
      <c r="F35" s="134"/>
      <c r="G35" s="134"/>
      <c r="H35" s="134"/>
      <c r="I35" s="134"/>
      <c r="J35" s="134" t="s">
        <v>192</v>
      </c>
      <c r="K35" s="134"/>
    </row>
    <row r="36" spans="2:16" ht="28.5" customHeight="1">
      <c r="B36" s="64" t="s">
        <v>185</v>
      </c>
      <c r="L36" s="134" t="s">
        <v>183</v>
      </c>
      <c r="M36" s="134"/>
      <c r="N36" s="46"/>
      <c r="O36" s="136"/>
      <c r="P36" s="136"/>
    </row>
  </sheetData>
  <sheetProtection/>
  <mergeCells count="116">
    <mergeCell ref="A11:F11"/>
    <mergeCell ref="G11:H11"/>
    <mergeCell ref="I11:J11"/>
    <mergeCell ref="K11:M11"/>
    <mergeCell ref="N11:O11"/>
    <mergeCell ref="A10:K10"/>
    <mergeCell ref="A7:P7"/>
    <mergeCell ref="A8:P8"/>
    <mergeCell ref="N10:P10"/>
    <mergeCell ref="A13:F13"/>
    <mergeCell ref="G13:H13"/>
    <mergeCell ref="I13:J13"/>
    <mergeCell ref="K13:M13"/>
    <mergeCell ref="N13:O13"/>
    <mergeCell ref="A12:F12"/>
    <mergeCell ref="G12:H12"/>
    <mergeCell ref="I12:J12"/>
    <mergeCell ref="K12:M12"/>
    <mergeCell ref="N12:O12"/>
    <mergeCell ref="K15:M15"/>
    <mergeCell ref="N15:O15"/>
    <mergeCell ref="A15:F15"/>
    <mergeCell ref="G15:H15"/>
    <mergeCell ref="I15:J15"/>
    <mergeCell ref="A14:F14"/>
    <mergeCell ref="G14:H14"/>
    <mergeCell ref="I14:J14"/>
    <mergeCell ref="K14:M14"/>
    <mergeCell ref="N14:O14"/>
    <mergeCell ref="B17:F17"/>
    <mergeCell ref="G17:H17"/>
    <mergeCell ref="I17:J17"/>
    <mergeCell ref="K17:M17"/>
    <mergeCell ref="N17:O17"/>
    <mergeCell ref="B16:F16"/>
    <mergeCell ref="G16:H16"/>
    <mergeCell ref="I16:J16"/>
    <mergeCell ref="K16:M16"/>
    <mergeCell ref="N16:O16"/>
    <mergeCell ref="B19:F19"/>
    <mergeCell ref="G19:H19"/>
    <mergeCell ref="I19:J19"/>
    <mergeCell ref="K19:M19"/>
    <mergeCell ref="N19:O19"/>
    <mergeCell ref="B18:F18"/>
    <mergeCell ref="G18:H18"/>
    <mergeCell ref="I18:J18"/>
    <mergeCell ref="K18:M18"/>
    <mergeCell ref="N18:O18"/>
    <mergeCell ref="B21:F21"/>
    <mergeCell ref="G21:H21"/>
    <mergeCell ref="I21:J21"/>
    <mergeCell ref="K21:M21"/>
    <mergeCell ref="N21:O21"/>
    <mergeCell ref="B20:F20"/>
    <mergeCell ref="G20:H20"/>
    <mergeCell ref="I20:J20"/>
    <mergeCell ref="K20:M20"/>
    <mergeCell ref="N20:O20"/>
    <mergeCell ref="A22:F23"/>
    <mergeCell ref="G22:H22"/>
    <mergeCell ref="I22:J22"/>
    <mergeCell ref="K22:M22"/>
    <mergeCell ref="N22:O22"/>
    <mergeCell ref="G23:H23"/>
    <mergeCell ref="I23:J23"/>
    <mergeCell ref="K23:M23"/>
    <mergeCell ref="N23:O23"/>
    <mergeCell ref="I24:J24"/>
    <mergeCell ref="K24:M24"/>
    <mergeCell ref="N24:O24"/>
    <mergeCell ref="G25:H25"/>
    <mergeCell ref="I25:J25"/>
    <mergeCell ref="K25:M25"/>
    <mergeCell ref="N25:O25"/>
    <mergeCell ref="A26:F27"/>
    <mergeCell ref="G26:H26"/>
    <mergeCell ref="I26:J26"/>
    <mergeCell ref="K26:M26"/>
    <mergeCell ref="N26:O26"/>
    <mergeCell ref="G27:H27"/>
    <mergeCell ref="I27:J27"/>
    <mergeCell ref="A24:F25"/>
    <mergeCell ref="G24:H24"/>
    <mergeCell ref="K27:M27"/>
    <mergeCell ref="N27:O27"/>
    <mergeCell ref="A28:F29"/>
    <mergeCell ref="G28:H28"/>
    <mergeCell ref="I28:J28"/>
    <mergeCell ref="K28:M28"/>
    <mergeCell ref="N28:O28"/>
    <mergeCell ref="G29:H29"/>
    <mergeCell ref="N29:O29"/>
    <mergeCell ref="A30:F31"/>
    <mergeCell ref="G30:H30"/>
    <mergeCell ref="I30:J30"/>
    <mergeCell ref="K30:M30"/>
    <mergeCell ref="N30:O30"/>
    <mergeCell ref="K31:M31"/>
    <mergeCell ref="N31:O31"/>
    <mergeCell ref="A32:F32"/>
    <mergeCell ref="G32:H32"/>
    <mergeCell ref="I32:J32"/>
    <mergeCell ref="K32:M32"/>
    <mergeCell ref="N32:O32"/>
    <mergeCell ref="G1:P6"/>
    <mergeCell ref="G31:H31"/>
    <mergeCell ref="I31:J31"/>
    <mergeCell ref="I29:J29"/>
    <mergeCell ref="K29:M29"/>
    <mergeCell ref="B33:F33"/>
    <mergeCell ref="G33:H33"/>
    <mergeCell ref="I33:J33"/>
    <mergeCell ref="K33:M33"/>
    <mergeCell ref="N33:O33"/>
    <mergeCell ref="B35:D35"/>
  </mergeCells>
  <printOptions/>
  <pageMargins left="0.31" right="0.19" top="0.25" bottom="0.2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2012-10-30T06:03:18Z</cp:lastPrinted>
  <dcterms:created xsi:type="dcterms:W3CDTF">2012-03-12T05:14:18Z</dcterms:created>
  <dcterms:modified xsi:type="dcterms:W3CDTF">2012-10-30T06:09:30Z</dcterms:modified>
  <cp:category/>
  <cp:version/>
  <cp:contentType/>
  <cp:contentStatus/>
</cp:coreProperties>
</file>