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5-2017 годы " sheetId="1" r:id="rId1"/>
  </sheets>
  <definedNames>
    <definedName name="_xlnm.Print_Titles" localSheetId="0">'Доходы 2015-2017 годы '!$3:$5</definedName>
    <definedName name="_xlnm.Print_Area" localSheetId="0">'Доходы 2015-2017 годы '!$A$1:$L$38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<sst xmlns="http://schemas.openxmlformats.org/spreadsheetml/2006/main" count="56" uniqueCount="56">
  <si>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Наименование показателя</t>
  </si>
  <si>
    <t>Код дохода по КД</t>
  </si>
  <si>
    <t>уточненный план 2008 г</t>
  </si>
  <si>
    <t>Ожидаемое исполнение 2008 год</t>
  </si>
  <si>
    <t>Прогноз 2009 год</t>
  </si>
  <si>
    <t>НАЛОГОВЫЕ ДОХОДЫ</t>
  </si>
  <si>
    <t>Земельный налог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</si>
  <si>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</si>
  <si>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</si>
  <si>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</si>
  <si>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Налог на имущество физических лиц</t>
  </si>
  <si>
    <t xml:space="preserve"> 182 1 06 01030 10 0000 110</t>
  </si>
  <si>
    <t>Прочие неналоговые доходы бюджетов поселений</t>
  </si>
  <si>
    <t>802 1 17 05050 10 0000 180</t>
  </si>
  <si>
    <t>ДОХОДЫ - ВСЕГО</t>
  </si>
  <si>
    <t>ИТОГО Собственные доходы</t>
  </si>
  <si>
    <t>182 1 06 06023 10 0000 110</t>
  </si>
  <si>
    <t>802 1 16 90050 10 0000 140</t>
  </si>
  <si>
    <t>НДФЛ с доходов, облагаемых по налоговой ставке, установленной п.1 ст.224 НК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</si>
  <si>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Всего НДФЛ</t>
  </si>
  <si>
    <t>182 1 01 02000 01 0000 110</t>
  </si>
  <si>
    <t>Налог на доходы физических лиц с доходов, облагаемых по налоговой ставке, установленной п.1ст.224 НК РФ, за исключением доходов, полученных физ.лицами, зарегистрированными в качестве ИП</t>
  </si>
  <si>
    <t>802 1 11 05035 10 0000120</t>
  </si>
  <si>
    <t>802 1 11 07015 10 0000120</t>
  </si>
  <si>
    <t>Доходы от перечисления части прибыли, остающейся от уплаты налогов и иных обязательных платежей муниципальных унитарных предприятий, созданных поселениями</t>
  </si>
  <si>
    <t>802 1 14 02030 10 0000 410</t>
  </si>
  <si>
    <t>Прогноз 2015 год</t>
  </si>
  <si>
    <t>исп. Щеглова В.А.</t>
  </si>
  <si>
    <t>182 101 0201001 1000 110</t>
  </si>
  <si>
    <t>182 101 0202001 1000 110</t>
  </si>
  <si>
    <t>Арендная плата и поступления от продажи права на заключение договоров аренды на земли, находящиеся в собственности поселения</t>
  </si>
  <si>
    <t>164 1 11 05013 10 0000 120</t>
  </si>
  <si>
    <t>802 111 05025 10 0000 120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</si>
  <si>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хозяйственном ведении муниципальных унитарных предприятий</t>
  </si>
  <si>
    <t>Доходы от продажи земельных участков, государственная собственность на которые не разграничена и которые расположены в границах района</t>
  </si>
  <si>
    <t>164 114 06013 10 0000 000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</si>
  <si>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</t>
  </si>
  <si>
    <t>802 114 06025 10 0000 430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</si>
  <si>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</si>
  <si>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Прогноз 2016 год</t>
  </si>
  <si>
    <t>Прочие доходы от компенсации затрат бюджетов поселений</t>
  </si>
  <si>
    <t xml:space="preserve">  Прогнозируемый объем поступления доходов в  бюджет МО "Город Удачный" Мирнинского района РС (Я) на 2015-2017 годы  </t>
  </si>
  <si>
    <t>План на 2014 г.</t>
  </si>
  <si>
    <t>Оценка 2014 год</t>
  </si>
  <si>
    <t>Прогноз 2017 год</t>
  </si>
  <si>
    <t>802 1 00 09045 10 0000 120</t>
  </si>
  <si>
    <t>802 1 13 02995 10 0000 130</t>
  </si>
  <si>
    <t>Субвенция на выполнение федеральных полномочий по регистрации актов гражданского состояния</t>
  </si>
  <si>
    <t>Субвенция на осуществление полномочий по воинскому первичному учету на территорях, где отсутствуют военные комиссариаты</t>
  </si>
  <si>
    <t>Субсидия на софинансирование комплексного плана развития</t>
  </si>
  <si>
    <t>Прочие безвозмездные поступления (от АК "АЛРОСА" ОАО)</t>
  </si>
  <si>
    <t>ИТОГО Безвозмездные поступления</t>
  </si>
  <si>
    <t>Прочие трансферты</t>
  </si>
  <si>
    <t>Доходы от акцизов на нефтепродукты в местный бюджет</t>
  </si>
  <si>
    <t>182 103 02200 01 1000 110</t>
  </si>
  <si>
    <t>Прочие поступления от использования имущества, находящегося в собственности поселения (плата за наем)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</si>
</sst>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.0_р_._-;\-* #,##0.0_р_._-;_-* &quot;-&quot;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_-* #,##0_р_._-;\-* #,##0_р_._-;_-* &quot;-&quot;??_р_._-;_-@_-"/>
  </numFmts>
  <fonts count="47">
    <font>
      <sz val="10"/>
      <name val="Arial"/>
      <family val="0"/>
    </font>
    <font>
      <b/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Arial Cyr"/>
      <family val="2"/>
    </font>
    <font>
      <i/>
      <sz val="12"/>
      <name val="Times New Roman"/>
      <family val="1"/>
    </font>
    <font>
      <i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0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0" fillId="0" borderId="0" xfId="53" applyFont="1" applyFill="1" applyBorder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>
      <alignment/>
      <protection/>
    </xf>
    <xf numFmtId="0" fontId="3" fillId="0" borderId="0" xfId="53" applyFont="1" applyFill="1" applyAlignment="1">
      <alignment horizontal="left" vertical="top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right"/>
      <protection/>
    </xf>
    <xf numFmtId="0" fontId="4" fillId="0" borderId="0" xfId="53" applyFont="1" applyFill="1" applyBorder="1" applyAlignment="1">
      <alignment vertical="top" wrapText="1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>
      <alignment/>
      <protection/>
    </xf>
    <xf numFmtId="182" fontId="3" fillId="0" borderId="0" xfId="53" applyNumberFormat="1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 wrapText="1"/>
      <protection/>
    </xf>
    <xf numFmtId="0" fontId="7" fillId="0" borderId="10" xfId="53" applyNumberFormat="1" applyFont="1" applyFill="1" applyBorder="1" applyAlignment="1">
      <alignment horizontal="center" vertical="top" wrapText="1"/>
      <protection/>
    </xf>
    <xf numFmtId="49" fontId="7" fillId="0" borderId="11" xfId="53" applyNumberFormat="1" applyFont="1" applyFill="1" applyBorder="1" applyAlignment="1">
      <alignment horizontal="center"/>
      <protection/>
    </xf>
    <xf numFmtId="0" fontId="5" fillId="0" borderId="10" xfId="53" applyNumberFormat="1" applyFont="1" applyFill="1" applyBorder="1" applyAlignment="1">
      <alignment horizontal="left" vertical="top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43" fontId="8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9" fillId="0" borderId="10" xfId="53" applyNumberFormat="1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43" fontId="10" fillId="0" borderId="10" xfId="53" applyNumberFormat="1" applyFont="1" applyFill="1" applyBorder="1" applyAlignment="1">
      <alignment horizontal="center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43" fontId="8" fillId="0" borderId="11" xfId="0" applyNumberFormat="1" applyFont="1" applyFill="1" applyBorder="1" applyAlignment="1">
      <alignment horizontal="center" shrinkToFit="1"/>
    </xf>
    <xf numFmtId="43" fontId="8" fillId="0" borderId="10" xfId="0" applyNumberFormat="1" applyFont="1" applyFill="1" applyBorder="1" applyAlignment="1">
      <alignment horizontal="center" shrinkToFit="1"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 applyBorder="1">
      <alignment/>
      <protection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53" applyNumberFormat="1" applyFont="1" applyFill="1" applyBorder="1" applyAlignment="1">
      <alignment horizontal="center"/>
      <protection/>
    </xf>
    <xf numFmtId="0" fontId="11" fillId="0" borderId="0" xfId="53" applyFont="1" applyFill="1" applyAlignment="1">
      <alignment horizontal="left" vertical="top" wrapText="1"/>
      <protection/>
    </xf>
    <xf numFmtId="185" fontId="8" fillId="0" borderId="10" xfId="53" applyNumberFormat="1" applyFont="1" applyFill="1" applyBorder="1" applyAlignment="1">
      <alignment horizontal="center"/>
      <protection/>
    </xf>
    <xf numFmtId="185" fontId="10" fillId="0" borderId="10" xfId="53" applyNumberFormat="1" applyFont="1" applyFill="1" applyBorder="1" applyAlignment="1">
      <alignment horizontal="center"/>
      <protection/>
    </xf>
    <xf numFmtId="43" fontId="10" fillId="0" borderId="11" xfId="53" applyNumberFormat="1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53" applyNumberFormat="1" applyFont="1" applyFill="1" applyBorder="1" applyAlignment="1">
      <alignment horizontal="center"/>
      <protection/>
    </xf>
    <xf numFmtId="186" fontId="8" fillId="0" borderId="11" xfId="0" applyNumberFormat="1" applyFont="1" applyFill="1" applyBorder="1" applyAlignment="1">
      <alignment horizontal="center" shrinkToFit="1"/>
    </xf>
    <xf numFmtId="0" fontId="3" fillId="0" borderId="10" xfId="53" applyFont="1" applyFill="1" applyBorder="1" applyAlignment="1">
      <alignment horizontal="center"/>
      <protection/>
    </xf>
    <xf numFmtId="43" fontId="12" fillId="0" borderId="10" xfId="0" applyNumberFormat="1" applyFont="1" applyFill="1" applyBorder="1" applyAlignment="1">
      <alignment horizontal="center" shrinkToFit="1"/>
    </xf>
    <xf numFmtId="186" fontId="12" fillId="0" borderId="10" xfId="0" applyNumberFormat="1" applyFont="1" applyFill="1" applyBorder="1" applyAlignment="1">
      <alignment horizontal="center" shrinkToFi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прогноза 2009-2011 (сводная)" xfId="52"/>
    <cellStyle name="Обычный_Форма прогноза СФП (сводная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tabSelected="1" view="pageBreakPreview" zoomScale="75" zoomScaleSheetLayoutView="75" workbookViewId="0" topLeftCell="A17">
      <selection activeCell="A26" sqref="A26"/>
    </sheetView>
  </sheetViews>
  <sheetFormatPr defaultColWidth="9.140625" defaultRowHeight="12.75"/>
  <cols>
    <col min="1" max="1" width="61.28125" style="2" customWidth="1"/>
    <col min="2" max="2" width="40.00390625" style="1" customWidth="1"/>
    <col min="3" max="3" width="8.00390625" style="1" hidden="1" customWidth="1"/>
    <col min="4" max="4" width="5.57421875" style="1" hidden="1" customWidth="1"/>
    <col min="5" max="5" width="15.28125" style="1" hidden="1" customWidth="1"/>
    <col min="6" max="6" width="26.140625" style="1" hidden="1" customWidth="1"/>
    <col min="7" max="7" width="2.7109375" style="1" hidden="1" customWidth="1"/>
    <col min="8" max="8" width="24.57421875" style="1" customWidth="1"/>
    <col min="9" max="9" width="19.57421875" style="1" customWidth="1"/>
    <col min="10" max="10" width="19.00390625" style="1" customWidth="1"/>
    <col min="11" max="11" width="22.421875" style="1" customWidth="1"/>
    <col min="12" max="12" width="21.57421875" style="1" customWidth="1"/>
    <col min="13" max="16384" width="9.140625" style="1" customWidth="1"/>
  </cols>
  <sheetData>
    <row r="1" spans="1:7" ht="15">
      <c r="A1" s="12"/>
      <c r="B1" s="13"/>
      <c r="C1" s="13"/>
      <c r="D1" s="13"/>
      <c r="E1" s="13"/>
      <c r="F1" s="13"/>
      <c r="G1" s="13"/>
    </row>
    <row r="2" spans="1:7" ht="34.5" customHeight="1">
      <c r="A2" s="53" t="s">
        <v>41</v>
      </c>
      <c r="B2" s="54"/>
      <c r="C2" s="54"/>
      <c r="D2" s="54"/>
      <c r="E2" s="54"/>
      <c r="F2" s="54"/>
      <c r="G2" s="15"/>
    </row>
    <row r="3" spans="1:12" ht="34.5" customHeight="1">
      <c r="A3" s="55" t="s">
        <v>0</v>
      </c>
      <c r="B3" s="58" t="s">
        <v>1</v>
      </c>
      <c r="C3" s="60"/>
      <c r="D3" s="60"/>
      <c r="E3" s="60"/>
      <c r="F3" s="62"/>
      <c r="G3" s="63"/>
      <c r="H3" s="63" t="s">
        <v>42</v>
      </c>
      <c r="I3" s="63" t="s">
        <v>43</v>
      </c>
      <c r="J3" s="63" t="s">
        <v>26</v>
      </c>
      <c r="K3" s="63" t="s">
        <v>39</v>
      </c>
      <c r="L3" s="63" t="s">
        <v>44</v>
      </c>
    </row>
    <row r="4" spans="1:12" ht="42.75" customHeight="1">
      <c r="A4" s="56"/>
      <c r="B4" s="59"/>
      <c r="C4" s="61"/>
      <c r="D4" s="61"/>
      <c r="E4" s="61"/>
      <c r="F4" s="62"/>
      <c r="G4" s="64"/>
      <c r="H4" s="64"/>
      <c r="I4" s="64"/>
      <c r="J4" s="64"/>
      <c r="K4" s="64"/>
      <c r="L4" s="64"/>
    </row>
    <row r="5" spans="1:12" ht="18" customHeight="1">
      <c r="A5" s="57"/>
      <c r="B5" s="59"/>
      <c r="C5" s="19" t="s">
        <v>2</v>
      </c>
      <c r="D5" s="19" t="s">
        <v>3</v>
      </c>
      <c r="E5" s="19" t="s">
        <v>4</v>
      </c>
      <c r="F5" s="62"/>
      <c r="G5" s="65"/>
      <c r="H5" s="65"/>
      <c r="I5" s="65"/>
      <c r="J5" s="65"/>
      <c r="K5" s="65"/>
      <c r="L5" s="65"/>
    </row>
    <row r="6" spans="1:12" ht="15">
      <c r="A6" s="20"/>
      <c r="B6" s="21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4" customFormat="1" ht="15.75">
      <c r="A7" s="22" t="s">
        <v>14</v>
      </c>
      <c r="B7" s="23"/>
      <c r="C7" s="24" t="e">
        <f>C8+C15</f>
        <v>#REF!</v>
      </c>
      <c r="D7" s="24" t="e">
        <f>D8+D15</f>
        <v>#REF!</v>
      </c>
      <c r="E7" s="24" t="e">
        <f>E8+E15</f>
        <v>#REF!</v>
      </c>
      <c r="F7" s="25">
        <v>72728896</v>
      </c>
      <c r="G7" s="25" t="e">
        <f>G8+G15+#REF!</f>
        <v>#REF!</v>
      </c>
      <c r="H7" s="25">
        <f>H8+H15+H33</f>
        <v>248640387.23000002</v>
      </c>
      <c r="I7" s="25">
        <f>I8+I15+I33</f>
        <v>237829251.23000002</v>
      </c>
      <c r="J7" s="25">
        <f>J8+J15+J33</f>
        <v>297136408.15</v>
      </c>
      <c r="K7" s="25">
        <f>K8+K15+K33</f>
        <v>279205629.976</v>
      </c>
      <c r="L7" s="25">
        <f>L8+L15+L33</f>
        <v>274255066.563828</v>
      </c>
    </row>
    <row r="8" spans="1:12" s="4" customFormat="1" ht="15.75">
      <c r="A8" s="22" t="s">
        <v>5</v>
      </c>
      <c r="B8" s="23"/>
      <c r="C8" s="24" t="e">
        <f>#REF!+#REF!+#REF!+#REF!+#REF!+#REF!</f>
        <v>#REF!</v>
      </c>
      <c r="D8" s="24" t="e">
        <f>#REF!+#REF!+#REF!+#REF!+#REF!+#REF!</f>
        <v>#REF!</v>
      </c>
      <c r="E8" s="24" t="e">
        <f>#REF!+#REF!+#REF!+#REF!+#REF!+#REF!</f>
        <v>#REF!</v>
      </c>
      <c r="F8" s="25">
        <v>53103255</v>
      </c>
      <c r="G8" s="25" t="e">
        <f>G9+G13+G14</f>
        <v>#REF!</v>
      </c>
      <c r="H8" s="25">
        <f>H9+H13+H14+H12</f>
        <v>106720519</v>
      </c>
      <c r="I8" s="25">
        <f>I9+I13+I14+I12</f>
        <v>115562840</v>
      </c>
      <c r="J8" s="25">
        <f>J9+J13+J14+J12</f>
        <v>125218220.15</v>
      </c>
      <c r="K8" s="25">
        <f>K9+K13+K14+K12</f>
        <v>133797002.3</v>
      </c>
      <c r="L8" s="25">
        <f>L9+L13+L14+L12</f>
        <v>143373874.78</v>
      </c>
    </row>
    <row r="9" spans="1:12" s="4" customFormat="1" ht="15.75">
      <c r="A9" s="22" t="s">
        <v>19</v>
      </c>
      <c r="B9" s="26" t="s">
        <v>20</v>
      </c>
      <c r="C9" s="24"/>
      <c r="D9" s="24"/>
      <c r="E9" s="24"/>
      <c r="F9" s="25">
        <v>44248210</v>
      </c>
      <c r="G9" s="25" t="e">
        <f>G10+G11+#REF!+#REF!</f>
        <v>#REF!</v>
      </c>
      <c r="H9" s="25">
        <f>H10+H11</f>
        <v>90011000</v>
      </c>
      <c r="I9" s="25">
        <f>I10+I11</f>
        <v>97451411</v>
      </c>
      <c r="J9" s="44">
        <f>J10+J11</f>
        <v>106237000</v>
      </c>
      <c r="K9" s="44">
        <f>K10+K11</f>
        <v>113763000</v>
      </c>
      <c r="L9" s="44">
        <f>L10+L11</f>
        <v>122516000</v>
      </c>
    </row>
    <row r="10" spans="1:12" ht="75">
      <c r="A10" s="27" t="s">
        <v>21</v>
      </c>
      <c r="B10" s="28" t="s">
        <v>28</v>
      </c>
      <c r="C10" s="29" t="e">
        <f>#REF!+#REF!+#REF!+#REF!+#REF!</f>
        <v>#REF!</v>
      </c>
      <c r="D10" s="29" t="e">
        <f>#REF!+#REF!+#REF!+#REF!+#REF!</f>
        <v>#REF!</v>
      </c>
      <c r="E10" s="29" t="e">
        <f>#REF!+#REF!+#REF!+#REF!+#REF!</f>
        <v>#REF!</v>
      </c>
      <c r="F10" s="30">
        <v>43758160</v>
      </c>
      <c r="G10" s="30">
        <v>1000000</v>
      </c>
      <c r="H10" s="30">
        <v>89741000</v>
      </c>
      <c r="I10" s="30">
        <f>89741000+1240411+4000000+2200000</f>
        <v>97181411</v>
      </c>
      <c r="J10" s="45">
        <f>84421000-270000+21816000</f>
        <v>105967000</v>
      </c>
      <c r="K10" s="45">
        <f>113763000-275000</f>
        <v>113488000</v>
      </c>
      <c r="L10" s="45">
        <f>122516000-280000</f>
        <v>122236000</v>
      </c>
    </row>
    <row r="11" spans="1:12" ht="90">
      <c r="A11" s="27" t="s">
        <v>18</v>
      </c>
      <c r="B11" s="28" t="s">
        <v>29</v>
      </c>
      <c r="C11" s="29"/>
      <c r="D11" s="29"/>
      <c r="E11" s="29"/>
      <c r="F11" s="30">
        <v>191460</v>
      </c>
      <c r="G11" s="30"/>
      <c r="H11" s="30">
        <f>75000+155000+40000</f>
        <v>270000</v>
      </c>
      <c r="I11" s="30">
        <v>270000</v>
      </c>
      <c r="J11" s="30">
        <v>270000</v>
      </c>
      <c r="K11" s="30">
        <v>275000</v>
      </c>
      <c r="L11" s="30">
        <v>280000</v>
      </c>
    </row>
    <row r="12" spans="1:12" ht="30">
      <c r="A12" s="27" t="s">
        <v>53</v>
      </c>
      <c r="B12" s="28" t="s">
        <v>54</v>
      </c>
      <c r="C12" s="29"/>
      <c r="D12" s="29"/>
      <c r="E12" s="29"/>
      <c r="F12" s="30"/>
      <c r="G12" s="30"/>
      <c r="H12" s="30">
        <v>0</v>
      </c>
      <c r="I12" s="30">
        <v>0</v>
      </c>
      <c r="J12" s="30">
        <v>450220.15</v>
      </c>
      <c r="K12" s="30">
        <v>621002.3</v>
      </c>
      <c r="L12" s="30">
        <v>517874.78</v>
      </c>
    </row>
    <row r="13" spans="1:12" ht="24" customHeight="1">
      <c r="A13" s="31" t="s">
        <v>10</v>
      </c>
      <c r="B13" s="26" t="s">
        <v>11</v>
      </c>
      <c r="C13" s="18"/>
      <c r="D13" s="18"/>
      <c r="E13" s="18"/>
      <c r="F13" s="30">
        <v>599000</v>
      </c>
      <c r="G13" s="30"/>
      <c r="H13" s="30">
        <v>850000</v>
      </c>
      <c r="I13" s="30">
        <v>1086040</v>
      </c>
      <c r="J13" s="30">
        <v>890000</v>
      </c>
      <c r="K13" s="30">
        <v>890000</v>
      </c>
      <c r="L13" s="30">
        <v>890000</v>
      </c>
    </row>
    <row r="14" spans="1:12" s="3" customFormat="1" ht="27.75" customHeight="1">
      <c r="A14" s="31" t="s">
        <v>6</v>
      </c>
      <c r="B14" s="26" t="s">
        <v>16</v>
      </c>
      <c r="C14" s="18" t="e">
        <f>#REF!+#REF!+#REF!+#REF!+#REF!+#REF!</f>
        <v>#REF!</v>
      </c>
      <c r="D14" s="18" t="e">
        <f>#REF!+#REF!+#REF!+#REF!+#REF!+#REF!</f>
        <v>#REF!</v>
      </c>
      <c r="E14" s="18" t="e">
        <f>#REF!+#REF!+#REF!+#REF!+#REF!+#REF!</f>
        <v>#REF!</v>
      </c>
      <c r="F14" s="30">
        <v>8256045</v>
      </c>
      <c r="G14" s="30"/>
      <c r="H14" s="30">
        <v>15859519</v>
      </c>
      <c r="I14" s="30">
        <v>17025389</v>
      </c>
      <c r="J14" s="30">
        <v>17641000</v>
      </c>
      <c r="K14" s="30">
        <v>18523000</v>
      </c>
      <c r="L14" s="30">
        <v>19450000</v>
      </c>
    </row>
    <row r="15" spans="1:12" s="4" customFormat="1" ht="15.75">
      <c r="A15" s="22" t="s">
        <v>7</v>
      </c>
      <c r="B15" s="23"/>
      <c r="C15" s="24" t="e">
        <f>#REF!+#REF!+#REF!+#REF!+#REF!+#REF!+#REF!</f>
        <v>#REF!</v>
      </c>
      <c r="D15" s="24" t="e">
        <f>#REF!+#REF!+#REF!+#REF!+#REF!+#REF!+#REF!</f>
        <v>#REF!</v>
      </c>
      <c r="E15" s="24" t="e">
        <f>#REF!+#REF!+#REF!+#REF!+#REF!+#REF!+#REF!</f>
        <v>#REF!</v>
      </c>
      <c r="F15" s="25">
        <v>16297325</v>
      </c>
      <c r="G15" s="25">
        <f>G16+G20+G23+G24+G21+G22</f>
        <v>1556680</v>
      </c>
      <c r="H15" s="25">
        <f>H16+H20+H21+H22+H23+H24+H17+H18+H19+H26+H25</f>
        <v>72613147</v>
      </c>
      <c r="I15" s="25">
        <f>I16+I20+I21+I22+I23+I24+I17+I18+I19+I26+I25</f>
        <v>57119314.230000004</v>
      </c>
      <c r="J15" s="25">
        <f>J16+J20+J21+J22+J23+J24+J17+J18+J19+J26+J25</f>
        <v>45467651</v>
      </c>
      <c r="K15" s="25">
        <f>K16+K20+K21+K22+K23+K24+K17+K18+K19+K26+K25</f>
        <v>46016090.676</v>
      </c>
      <c r="L15" s="25">
        <f>L16+L20+L21+L22+L23+L24+L17+L18+L19+L26+L25</f>
        <v>47379654.783828</v>
      </c>
    </row>
    <row r="16" spans="1:12" ht="127.5" customHeight="1">
      <c r="A16" s="31" t="s">
        <v>8</v>
      </c>
      <c r="B16" s="26" t="s">
        <v>31</v>
      </c>
      <c r="C16" s="18" t="e">
        <f>#REF!+#REF!+#REF!</f>
        <v>#REF!</v>
      </c>
      <c r="D16" s="18" t="e">
        <f>#REF!+#REF!+#REF!</f>
        <v>#REF!</v>
      </c>
      <c r="E16" s="18" t="e">
        <f>#REF!+#REF!+#REF!</f>
        <v>#REF!</v>
      </c>
      <c r="F16" s="30">
        <v>1880270</v>
      </c>
      <c r="G16" s="30"/>
      <c r="H16" s="30">
        <v>4237868</v>
      </c>
      <c r="I16" s="30">
        <v>3865343</v>
      </c>
      <c r="J16" s="30">
        <v>4403300</v>
      </c>
      <c r="K16" s="30">
        <v>3613000</v>
      </c>
      <c r="L16" s="30">
        <v>3613000</v>
      </c>
    </row>
    <row r="17" spans="1:12" ht="127.5" customHeight="1">
      <c r="A17" s="31" t="s">
        <v>30</v>
      </c>
      <c r="B17" s="26" t="s">
        <v>32</v>
      </c>
      <c r="C17" s="18"/>
      <c r="D17" s="18"/>
      <c r="E17" s="18"/>
      <c r="F17" s="30"/>
      <c r="G17" s="30"/>
      <c r="H17" s="30">
        <v>47000</v>
      </c>
      <c r="I17" s="30">
        <v>93754.23</v>
      </c>
      <c r="J17" s="30">
        <v>25000</v>
      </c>
      <c r="K17" s="30">
        <v>68807</v>
      </c>
      <c r="L17" s="30">
        <v>68807</v>
      </c>
    </row>
    <row r="18" spans="1:12" ht="86.25" customHeight="1">
      <c r="A18" s="31" t="s">
        <v>34</v>
      </c>
      <c r="B18" s="26" t="s">
        <v>35</v>
      </c>
      <c r="C18" s="18"/>
      <c r="D18" s="18"/>
      <c r="E18" s="18"/>
      <c r="F18" s="30"/>
      <c r="G18" s="30"/>
      <c r="H18" s="30">
        <v>0</v>
      </c>
      <c r="I18" s="30">
        <v>9943.36</v>
      </c>
      <c r="J18" s="30">
        <v>0</v>
      </c>
      <c r="K18" s="30">
        <v>0</v>
      </c>
      <c r="L18" s="30">
        <v>0</v>
      </c>
    </row>
    <row r="19" spans="1:12" ht="90" customHeight="1">
      <c r="A19" s="31" t="s">
        <v>36</v>
      </c>
      <c r="B19" s="26" t="s">
        <v>37</v>
      </c>
      <c r="C19" s="18"/>
      <c r="D19" s="18"/>
      <c r="E19" s="18"/>
      <c r="F19" s="30"/>
      <c r="G19" s="30"/>
      <c r="H19" s="30">
        <v>0</v>
      </c>
      <c r="I19" s="30">
        <v>23400</v>
      </c>
      <c r="J19" s="30">
        <v>0</v>
      </c>
      <c r="K19" s="30">
        <v>0</v>
      </c>
      <c r="L19" s="30">
        <v>0</v>
      </c>
    </row>
    <row r="20" spans="1:12" ht="77.25" customHeight="1">
      <c r="A20" s="32" t="s">
        <v>33</v>
      </c>
      <c r="B20" s="26" t="s">
        <v>22</v>
      </c>
      <c r="C20" s="18"/>
      <c r="D20" s="18"/>
      <c r="E20" s="18"/>
      <c r="F20" s="30">
        <v>11175385</v>
      </c>
      <c r="G20" s="30">
        <v>1556680</v>
      </c>
      <c r="H20" s="30">
        <v>15873300</v>
      </c>
      <c r="I20" s="30">
        <v>16182843</v>
      </c>
      <c r="J20" s="30">
        <v>15783357</v>
      </c>
      <c r="K20" s="30">
        <v>15783357</v>
      </c>
      <c r="L20" s="30">
        <v>15783357</v>
      </c>
    </row>
    <row r="21" spans="1:12" ht="77.25" customHeight="1">
      <c r="A21" s="32" t="s">
        <v>24</v>
      </c>
      <c r="B21" s="26" t="s">
        <v>23</v>
      </c>
      <c r="C21" s="18"/>
      <c r="D21" s="18"/>
      <c r="E21" s="18"/>
      <c r="F21" s="30">
        <v>50000</v>
      </c>
      <c r="G21" s="30"/>
      <c r="H21" s="30">
        <v>1000</v>
      </c>
      <c r="I21" s="30">
        <v>1000</v>
      </c>
      <c r="J21" s="30">
        <v>1000</v>
      </c>
      <c r="K21" s="30">
        <v>1000</v>
      </c>
      <c r="L21" s="30">
        <v>1000</v>
      </c>
    </row>
    <row r="22" spans="1:12" ht="77.25" customHeight="1">
      <c r="A22" s="32" t="s">
        <v>38</v>
      </c>
      <c r="B22" s="26" t="s">
        <v>25</v>
      </c>
      <c r="C22" s="18"/>
      <c r="D22" s="18"/>
      <c r="E22" s="18"/>
      <c r="F22" s="30">
        <v>2896670</v>
      </c>
      <c r="G22" s="30"/>
      <c r="H22" s="30">
        <v>200000</v>
      </c>
      <c r="I22" s="30">
        <v>100000</v>
      </c>
      <c r="J22" s="30">
        <v>0</v>
      </c>
      <c r="K22" s="30">
        <v>0</v>
      </c>
      <c r="L22" s="30">
        <v>0</v>
      </c>
    </row>
    <row r="23" spans="1:12" ht="15.75">
      <c r="A23" s="31" t="s">
        <v>9</v>
      </c>
      <c r="B23" s="26" t="s">
        <v>17</v>
      </c>
      <c r="C23" s="18"/>
      <c r="D23" s="18"/>
      <c r="E23" s="18"/>
      <c r="F23" s="30">
        <v>45000</v>
      </c>
      <c r="G23" s="30"/>
      <c r="H23" s="30">
        <v>3200</v>
      </c>
      <c r="I23" s="30">
        <v>8260.64</v>
      </c>
      <c r="J23" s="30">
        <v>0</v>
      </c>
      <c r="K23" s="30">
        <v>0</v>
      </c>
      <c r="L23" s="30">
        <v>0</v>
      </c>
    </row>
    <row r="24" spans="1:12" ht="15.75">
      <c r="A24" s="33" t="s">
        <v>12</v>
      </c>
      <c r="B24" s="21" t="s">
        <v>13</v>
      </c>
      <c r="C24" s="34"/>
      <c r="D24" s="34"/>
      <c r="E24" s="34"/>
      <c r="F24" s="30">
        <v>250000</v>
      </c>
      <c r="G24" s="30"/>
      <c r="H24" s="30">
        <v>50000</v>
      </c>
      <c r="I24" s="30">
        <v>105192</v>
      </c>
      <c r="J24" s="30">
        <v>100000</v>
      </c>
      <c r="K24" s="30">
        <v>100000</v>
      </c>
      <c r="L24" s="30">
        <v>100000</v>
      </c>
    </row>
    <row r="25" spans="1:12" ht="45">
      <c r="A25" s="33" t="s">
        <v>55</v>
      </c>
      <c r="B25" s="21" t="s">
        <v>45</v>
      </c>
      <c r="C25" s="34"/>
      <c r="D25" s="34"/>
      <c r="E25" s="34"/>
      <c r="F25" s="46"/>
      <c r="G25" s="46"/>
      <c r="H25" s="30">
        <v>361151</v>
      </c>
      <c r="I25" s="30">
        <v>361151</v>
      </c>
      <c r="J25" s="30">
        <v>722302</v>
      </c>
      <c r="K25" s="30">
        <v>722302</v>
      </c>
      <c r="L25" s="30">
        <v>722302</v>
      </c>
    </row>
    <row r="26" spans="1:12" ht="30">
      <c r="A26" s="33" t="s">
        <v>40</v>
      </c>
      <c r="B26" s="21" t="s">
        <v>46</v>
      </c>
      <c r="C26" s="34"/>
      <c r="D26" s="34"/>
      <c r="E26" s="34"/>
      <c r="F26" s="46"/>
      <c r="G26" s="46"/>
      <c r="H26" s="30">
        <v>51839628</v>
      </c>
      <c r="I26" s="30">
        <v>36368427</v>
      </c>
      <c r="J26" s="30">
        <v>24432692</v>
      </c>
      <c r="K26" s="30">
        <f>J26*105.3%</f>
        <v>25727624.676</v>
      </c>
      <c r="L26" s="30">
        <f>K26*105.3%</f>
        <v>27091188.783827998</v>
      </c>
    </row>
    <row r="27" spans="1:12" ht="15.75">
      <c r="A27" s="47" t="s">
        <v>15</v>
      </c>
      <c r="B27" s="48"/>
      <c r="C27" s="35"/>
      <c r="D27" s="35"/>
      <c r="E27" s="35"/>
      <c r="F27" s="36">
        <v>69400580</v>
      </c>
      <c r="G27" s="36" t="e">
        <f aca="true" t="shared" si="0" ref="G27:L27">G15+G8</f>
        <v>#REF!</v>
      </c>
      <c r="H27" s="36">
        <f>H15+H8</f>
        <v>179333666</v>
      </c>
      <c r="I27" s="36">
        <f>I15+I8</f>
        <v>172682154.23000002</v>
      </c>
      <c r="J27" s="49">
        <f>J15+J8</f>
        <v>170685871.15</v>
      </c>
      <c r="K27" s="49">
        <f t="shared" si="0"/>
        <v>179813092.976</v>
      </c>
      <c r="L27" s="49">
        <f t="shared" si="0"/>
        <v>190753529.563828</v>
      </c>
    </row>
    <row r="28" spans="1:12" ht="30">
      <c r="A28" s="32" t="s">
        <v>47</v>
      </c>
      <c r="B28" s="42"/>
      <c r="C28" s="50"/>
      <c r="D28" s="50"/>
      <c r="E28" s="50"/>
      <c r="F28" s="37"/>
      <c r="G28" s="37"/>
      <c r="H28" s="51">
        <v>207180</v>
      </c>
      <c r="I28" s="51">
        <v>207180</v>
      </c>
      <c r="J28" s="51">
        <v>207180</v>
      </c>
      <c r="K28" s="51">
        <v>207180</v>
      </c>
      <c r="L28" s="51">
        <v>207180</v>
      </c>
    </row>
    <row r="29" spans="1:12" ht="45">
      <c r="A29" s="32" t="s">
        <v>48</v>
      </c>
      <c r="B29" s="42"/>
      <c r="C29" s="50"/>
      <c r="D29" s="50"/>
      <c r="E29" s="50"/>
      <c r="F29" s="37"/>
      <c r="G29" s="37"/>
      <c r="H29" s="51">
        <v>2399357</v>
      </c>
      <c r="I29" s="51">
        <v>2399357</v>
      </c>
      <c r="J29" s="51">
        <v>2399357</v>
      </c>
      <c r="K29" s="51">
        <v>2399357</v>
      </c>
      <c r="L29" s="51">
        <v>2399357</v>
      </c>
    </row>
    <row r="30" spans="1:12" ht="30">
      <c r="A30" s="32" t="s">
        <v>49</v>
      </c>
      <c r="B30" s="26"/>
      <c r="C30" s="18"/>
      <c r="D30" s="18"/>
      <c r="E30" s="18"/>
      <c r="F30" s="51"/>
      <c r="G30" s="51"/>
      <c r="H30" s="51">
        <v>1950000</v>
      </c>
      <c r="I30" s="51">
        <v>1950000</v>
      </c>
      <c r="J30" s="52"/>
      <c r="K30" s="52"/>
      <c r="L30" s="52"/>
    </row>
    <row r="31" spans="1:12" ht="15.75">
      <c r="A31" s="32" t="s">
        <v>52</v>
      </c>
      <c r="B31" s="26"/>
      <c r="C31" s="18"/>
      <c r="D31" s="18"/>
      <c r="E31" s="18"/>
      <c r="F31" s="51"/>
      <c r="G31" s="51"/>
      <c r="H31" s="51">
        <f>274600+2113123.82+60283.23+4054000-2342382.82</f>
        <v>4159624.23</v>
      </c>
      <c r="I31" s="51"/>
      <c r="J31" s="52"/>
      <c r="K31" s="52"/>
      <c r="L31" s="52"/>
    </row>
    <row r="32" spans="1:12" ht="30">
      <c r="A32" s="32" t="s">
        <v>50</v>
      </c>
      <c r="B32" s="26"/>
      <c r="C32" s="18"/>
      <c r="D32" s="18"/>
      <c r="E32" s="18"/>
      <c r="F32" s="51"/>
      <c r="G32" s="51"/>
      <c r="H32" s="51">
        <v>60590560</v>
      </c>
      <c r="I32" s="51">
        <v>60590560</v>
      </c>
      <c r="J32" s="52">
        <f>123019000+825000</f>
        <v>123844000</v>
      </c>
      <c r="K32" s="52">
        <f>825000+95961000</f>
        <v>96786000</v>
      </c>
      <c r="L32" s="52">
        <f>825000+80070000</f>
        <v>80895000</v>
      </c>
    </row>
    <row r="33" spans="1:12" ht="15.75">
      <c r="A33" s="41" t="s">
        <v>51</v>
      </c>
      <c r="B33" s="26"/>
      <c r="C33" s="18"/>
      <c r="D33" s="18"/>
      <c r="E33" s="18"/>
      <c r="F33" s="51"/>
      <c r="G33" s="51"/>
      <c r="H33" s="37">
        <f>H28+H29+H30+H32+H31</f>
        <v>69306721.23</v>
      </c>
      <c r="I33" s="37">
        <f>I28+I29+I30+I32+I31</f>
        <v>65147097</v>
      </c>
      <c r="J33" s="37">
        <f>J28+J29+J30+J32+J31</f>
        <v>126450537</v>
      </c>
      <c r="K33" s="37">
        <f>K28+K29+K30+K32+K31</f>
        <v>99392537</v>
      </c>
      <c r="L33" s="37">
        <f>L28+L29+L30+L32+L31</f>
        <v>83501537</v>
      </c>
    </row>
    <row r="34" spans="1:57" ht="15.75">
      <c r="A34" s="8"/>
      <c r="B34" s="9"/>
      <c r="C34" s="10"/>
      <c r="D34" s="10"/>
      <c r="E34" s="10"/>
      <c r="F34" s="11"/>
      <c r="G34" s="11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5.75">
      <c r="A35" s="43" t="s">
        <v>27</v>
      </c>
      <c r="B35" s="17"/>
      <c r="C35" s="38"/>
      <c r="D35" s="38"/>
      <c r="E35" s="38"/>
      <c r="F35" s="39"/>
      <c r="G35" s="39"/>
      <c r="H35" s="4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5">
      <c r="A36" s="43"/>
      <c r="B36" s="13"/>
      <c r="C36" s="38"/>
      <c r="D36" s="38"/>
      <c r="E36" s="38"/>
      <c r="F36" s="39"/>
      <c r="G36" s="39"/>
      <c r="H36" s="4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5">
      <c r="A37" s="14"/>
      <c r="B37" s="13"/>
      <c r="C37" s="38"/>
      <c r="D37" s="38"/>
      <c r="E37" s="38"/>
      <c r="F37" s="39"/>
      <c r="G37" s="39"/>
      <c r="H37" s="4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8" ht="15">
      <c r="A38" s="14"/>
      <c r="B38" s="13"/>
      <c r="C38" s="38"/>
      <c r="D38" s="38"/>
      <c r="E38" s="38"/>
      <c r="F38" s="39"/>
      <c r="G38" s="39"/>
      <c r="H38" s="13"/>
    </row>
    <row r="39" spans="1:7" ht="12.75">
      <c r="A39" s="6"/>
      <c r="B39" s="7"/>
      <c r="C39" s="3"/>
      <c r="D39" s="3"/>
      <c r="E39" s="3"/>
      <c r="F39" s="3"/>
      <c r="G39" s="3"/>
    </row>
    <row r="40" spans="1:7" ht="12.75">
      <c r="A40" s="6"/>
      <c r="B40" s="7"/>
      <c r="C40" s="3"/>
      <c r="D40" s="3"/>
      <c r="E40" s="3"/>
      <c r="F40" s="3"/>
      <c r="G40" s="3"/>
    </row>
    <row r="41" spans="1:7" ht="12.75">
      <c r="A41" s="6"/>
      <c r="B41" s="7"/>
      <c r="C41" s="3"/>
      <c r="D41" s="3"/>
      <c r="E41" s="3"/>
      <c r="F41" s="3"/>
      <c r="G41" s="3"/>
    </row>
    <row r="42" spans="1:7" ht="12.75">
      <c r="A42" s="6"/>
      <c r="B42" s="7"/>
      <c r="C42" s="3"/>
      <c r="D42" s="3"/>
      <c r="E42" s="3"/>
      <c r="F42" s="3"/>
      <c r="G42" s="3"/>
    </row>
    <row r="43" spans="1:7" ht="12.75">
      <c r="A43" s="6"/>
      <c r="B43" s="7"/>
      <c r="C43" s="3"/>
      <c r="D43" s="3"/>
      <c r="E43" s="3"/>
      <c r="F43" s="3"/>
      <c r="G43" s="3"/>
    </row>
    <row r="44" spans="1:7" ht="12.75">
      <c r="A44" s="6"/>
      <c r="B44" s="7"/>
      <c r="C44" s="3"/>
      <c r="D44" s="3"/>
      <c r="E44" s="3"/>
      <c r="F44" s="3"/>
      <c r="G44" s="3"/>
    </row>
    <row r="45" spans="1:7" ht="12.75">
      <c r="A45" s="6"/>
      <c r="B45" s="7"/>
      <c r="C45" s="3"/>
      <c r="D45" s="3"/>
      <c r="E45" s="3"/>
      <c r="F45" s="3"/>
      <c r="G45" s="3"/>
    </row>
    <row r="46" spans="1:7" ht="12.75">
      <c r="A46" s="6"/>
      <c r="B46" s="7"/>
      <c r="C46" s="3"/>
      <c r="D46" s="3"/>
      <c r="E46" s="3"/>
      <c r="F46" s="3"/>
      <c r="G46" s="3"/>
    </row>
    <row r="47" spans="1:7" ht="12.75">
      <c r="A47" s="6"/>
      <c r="B47" s="7"/>
      <c r="C47" s="3"/>
      <c r="D47" s="3"/>
      <c r="E47" s="3"/>
      <c r="F47" s="3"/>
      <c r="G47" s="3"/>
    </row>
    <row r="48" spans="1:7" ht="12.75">
      <c r="A48" s="6"/>
      <c r="B48" s="7"/>
      <c r="C48" s="3"/>
      <c r="D48" s="3"/>
      <c r="E48" s="3"/>
      <c r="F48" s="3"/>
      <c r="G48" s="3"/>
    </row>
    <row r="49" spans="1:7" ht="12.75">
      <c r="A49" s="6"/>
      <c r="B49" s="7"/>
      <c r="C49" s="3"/>
      <c r="D49" s="3"/>
      <c r="E49" s="3"/>
      <c r="F49" s="3"/>
      <c r="G49" s="3"/>
    </row>
    <row r="50" spans="1:7" ht="12.75">
      <c r="A50" s="6"/>
      <c r="B50" s="7"/>
      <c r="C50" s="3"/>
      <c r="D50" s="3"/>
      <c r="E50" s="3"/>
      <c r="F50" s="3"/>
      <c r="G50" s="3"/>
    </row>
    <row r="51" spans="2:7" ht="12.75">
      <c r="B51" s="7"/>
      <c r="C51" s="3"/>
      <c r="D51" s="3"/>
      <c r="E51" s="3"/>
      <c r="F51" s="3"/>
      <c r="G51" s="3"/>
    </row>
    <row r="52" spans="2:7" ht="12.75">
      <c r="B52" s="7"/>
      <c r="C52" s="3"/>
      <c r="D52" s="3"/>
      <c r="E52" s="3"/>
      <c r="F52" s="3"/>
      <c r="G52" s="3"/>
    </row>
    <row r="53" spans="2:7" ht="12.75">
      <c r="B53" s="7"/>
      <c r="C53" s="3"/>
      <c r="D53" s="3"/>
      <c r="E53" s="3"/>
      <c r="F53" s="3"/>
      <c r="G53" s="3"/>
    </row>
    <row r="54" spans="2:7" ht="12.75">
      <c r="B54" s="7"/>
      <c r="C54" s="3"/>
      <c r="D54" s="3"/>
      <c r="E54" s="3"/>
      <c r="F54" s="3"/>
      <c r="G54" s="3"/>
    </row>
    <row r="55" spans="2:7" ht="12.75">
      <c r="B55" s="7"/>
      <c r="C55" s="3"/>
      <c r="D55" s="3"/>
      <c r="E55" s="3"/>
      <c r="F55" s="3"/>
      <c r="G55" s="3"/>
    </row>
    <row r="56" spans="2:7" ht="12.75">
      <c r="B56" s="7"/>
      <c r="C56" s="3"/>
      <c r="D56" s="3"/>
      <c r="E56" s="3"/>
      <c r="F56" s="3"/>
      <c r="G56" s="3"/>
    </row>
    <row r="57" spans="2:7" ht="12.75">
      <c r="B57" s="7"/>
      <c r="C57" s="3"/>
      <c r="D57" s="3"/>
      <c r="E57" s="3"/>
      <c r="F57" s="3"/>
      <c r="G57" s="3"/>
    </row>
    <row r="58" spans="2:7" ht="12.75">
      <c r="B58" s="7"/>
      <c r="C58" s="3"/>
      <c r="D58" s="3"/>
      <c r="E58" s="3"/>
      <c r="F58" s="3"/>
      <c r="G58" s="3"/>
    </row>
    <row r="59" spans="2:7" ht="12.75">
      <c r="B59" s="7"/>
      <c r="C59" s="3"/>
      <c r="D59" s="3"/>
      <c r="E59" s="3"/>
      <c r="F59" s="3"/>
      <c r="G59" s="3"/>
    </row>
    <row r="60" spans="2:7" ht="12.75">
      <c r="B60" s="7"/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  <row r="71" spans="3:7" ht="12.75">
      <c r="C71" s="3"/>
      <c r="D71" s="3"/>
      <c r="E71" s="3"/>
      <c r="F71" s="3"/>
      <c r="G71" s="3"/>
    </row>
    <row r="72" spans="3:7" ht="12.75">
      <c r="C72" s="3"/>
      <c r="D72" s="3"/>
      <c r="E72" s="3"/>
      <c r="F72" s="3"/>
      <c r="G72" s="3"/>
    </row>
    <row r="73" spans="3:7" ht="12.75">
      <c r="C73" s="3"/>
      <c r="D73" s="3"/>
      <c r="E73" s="3"/>
      <c r="F73" s="3"/>
      <c r="G73" s="3"/>
    </row>
    <row r="74" spans="3:7" ht="12.75">
      <c r="C74" s="3"/>
      <c r="D74" s="3"/>
      <c r="E74" s="3"/>
      <c r="F74" s="3"/>
      <c r="G74" s="3"/>
    </row>
    <row r="75" spans="3:7" ht="12.75">
      <c r="C75" s="3"/>
      <c r="D75" s="3"/>
      <c r="E75" s="3"/>
      <c r="F75" s="3"/>
      <c r="G75" s="3"/>
    </row>
    <row r="76" spans="3:7" ht="12.75">
      <c r="C76" s="3"/>
      <c r="D76" s="3"/>
      <c r="E76" s="3"/>
      <c r="F76" s="3"/>
      <c r="G76" s="3"/>
    </row>
    <row r="77" spans="3:7" ht="12.75">
      <c r="C77" s="3"/>
      <c r="D77" s="3"/>
      <c r="E77" s="3"/>
      <c r="F77" s="3"/>
      <c r="G77" s="3"/>
    </row>
    <row r="78" spans="3:7" ht="12.75">
      <c r="C78" s="3"/>
      <c r="D78" s="3"/>
      <c r="E78" s="3"/>
      <c r="F78" s="3"/>
      <c r="G78" s="3"/>
    </row>
    <row r="79" spans="3:7" ht="12.75">
      <c r="C79" s="3"/>
      <c r="D79" s="3"/>
      <c r="E79" s="3"/>
      <c r="F79" s="3"/>
      <c r="G79" s="3"/>
    </row>
    <row r="80" spans="3:7" ht="12.75">
      <c r="C80" s="3"/>
      <c r="D80" s="3"/>
      <c r="E80" s="3"/>
      <c r="F80" s="3"/>
      <c r="G80" s="3"/>
    </row>
    <row r="81" spans="3:7" ht="12.75">
      <c r="C81" s="3"/>
      <c r="D81" s="3"/>
      <c r="E81" s="3"/>
      <c r="F81" s="3"/>
      <c r="G81" s="3"/>
    </row>
    <row r="82" spans="3:7" ht="12.75">
      <c r="C82" s="3"/>
      <c r="D82" s="3"/>
      <c r="E82" s="3"/>
      <c r="F82" s="3"/>
      <c r="G82" s="3"/>
    </row>
    <row r="83" spans="3:7" ht="12.75">
      <c r="C83" s="3"/>
      <c r="D83" s="3"/>
      <c r="E83" s="3"/>
      <c r="F83" s="3"/>
      <c r="G83" s="3"/>
    </row>
    <row r="84" spans="3:7" ht="12.75">
      <c r="C84" s="3"/>
      <c r="D84" s="3"/>
      <c r="E84" s="3"/>
      <c r="F84" s="3"/>
      <c r="G84" s="3"/>
    </row>
    <row r="85" spans="3:7" ht="12.75">
      <c r="C85" s="3"/>
      <c r="D85" s="3"/>
      <c r="E85" s="3"/>
      <c r="F85" s="3"/>
      <c r="G85" s="3"/>
    </row>
    <row r="86" spans="3:7" ht="12.75">
      <c r="C86" s="3"/>
      <c r="D86" s="3"/>
      <c r="E86" s="3"/>
      <c r="F86" s="3"/>
      <c r="G86" s="3"/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3:7" ht="12.75">
      <c r="C89" s="3"/>
      <c r="D89" s="3"/>
      <c r="E89" s="3"/>
      <c r="F89" s="3"/>
      <c r="G89" s="3"/>
    </row>
    <row r="90" spans="3:7" ht="12.75">
      <c r="C90" s="3"/>
      <c r="D90" s="3"/>
      <c r="E90" s="3"/>
      <c r="F90" s="3"/>
      <c r="G90" s="3"/>
    </row>
    <row r="91" spans="3:7" ht="12.75">
      <c r="C91" s="3"/>
      <c r="D91" s="3"/>
      <c r="E91" s="3"/>
      <c r="F91" s="3"/>
      <c r="G91" s="3"/>
    </row>
    <row r="92" spans="3:7" ht="12.75">
      <c r="C92" s="3"/>
      <c r="D92" s="3"/>
      <c r="E92" s="3"/>
      <c r="F92" s="3"/>
      <c r="G92" s="3"/>
    </row>
    <row r="93" spans="3:7" ht="12.75">
      <c r="C93" s="3"/>
      <c r="D93" s="3"/>
      <c r="E93" s="3"/>
      <c r="F93" s="3"/>
      <c r="G93" s="3"/>
    </row>
    <row r="94" spans="3:7" ht="12.75">
      <c r="C94" s="3"/>
      <c r="D94" s="3"/>
      <c r="E94" s="3"/>
      <c r="F94" s="3"/>
      <c r="G94" s="3"/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3:7" ht="12.75">
      <c r="C97" s="3"/>
      <c r="D97" s="3"/>
      <c r="E97" s="3"/>
      <c r="F97" s="3"/>
      <c r="G97" s="3"/>
    </row>
    <row r="98" spans="3:7" ht="12.75">
      <c r="C98" s="3"/>
      <c r="D98" s="3"/>
      <c r="E98" s="3"/>
      <c r="F98" s="3"/>
      <c r="G98" s="3"/>
    </row>
    <row r="99" spans="3:7" ht="12.75">
      <c r="C99" s="3"/>
      <c r="D99" s="3"/>
      <c r="E99" s="3"/>
      <c r="F99" s="3"/>
      <c r="G99" s="3"/>
    </row>
    <row r="100" spans="3:7" ht="12.75">
      <c r="C100" s="3"/>
      <c r="D100" s="3"/>
      <c r="E100" s="3"/>
      <c r="F100" s="3"/>
      <c r="G100" s="3"/>
    </row>
    <row r="101" spans="3:7" ht="12.75">
      <c r="C101" s="3"/>
      <c r="D101" s="3"/>
      <c r="E101" s="3"/>
      <c r="F101" s="3"/>
      <c r="G101" s="3"/>
    </row>
    <row r="102" spans="3:7" ht="12.75">
      <c r="C102" s="3"/>
      <c r="D102" s="3"/>
      <c r="E102" s="3"/>
      <c r="F102" s="3"/>
      <c r="G102" s="3"/>
    </row>
    <row r="103" spans="3:7" ht="12.75">
      <c r="C103" s="3"/>
      <c r="D103" s="3"/>
      <c r="E103" s="3"/>
      <c r="F103" s="3"/>
      <c r="G103" s="3"/>
    </row>
    <row r="104" spans="3:7" ht="12.75">
      <c r="C104" s="3"/>
      <c r="D104" s="3"/>
      <c r="E104" s="3"/>
      <c r="F104" s="3"/>
      <c r="G104" s="3"/>
    </row>
    <row r="105" spans="3:7" ht="12.75">
      <c r="C105" s="3"/>
      <c r="D105" s="3"/>
      <c r="E105" s="3"/>
      <c r="F105" s="3"/>
      <c r="G105" s="3"/>
    </row>
    <row r="106" spans="3:7" ht="12.75">
      <c r="C106" s="3"/>
      <c r="D106" s="3"/>
      <c r="E106" s="3"/>
      <c r="F106" s="3"/>
      <c r="G106" s="3"/>
    </row>
    <row r="107" spans="3:7" ht="12.75">
      <c r="C107" s="3"/>
      <c r="D107" s="3"/>
      <c r="E107" s="3"/>
      <c r="F107" s="3"/>
      <c r="G107" s="3"/>
    </row>
    <row r="108" spans="3:7" ht="12.75">
      <c r="C108" s="3"/>
      <c r="D108" s="3"/>
      <c r="E108" s="3"/>
      <c r="F108" s="3"/>
      <c r="G108" s="3"/>
    </row>
    <row r="109" spans="3:7" ht="12.75">
      <c r="C109" s="3"/>
      <c r="D109" s="3"/>
      <c r="E109" s="3"/>
      <c r="F109" s="3"/>
      <c r="G109" s="3"/>
    </row>
    <row r="110" spans="3:7" ht="12.75">
      <c r="C110" s="3"/>
      <c r="D110" s="3"/>
      <c r="E110" s="3"/>
      <c r="F110" s="3"/>
      <c r="G110" s="3"/>
    </row>
    <row r="111" spans="3:7" ht="12.75">
      <c r="C111" s="3"/>
      <c r="D111" s="3"/>
      <c r="E111" s="3"/>
      <c r="F111" s="3"/>
      <c r="G111" s="3"/>
    </row>
  </sheetData>
  <sheetProtection/>
  <mergeCells count="11">
    <mergeCell ref="H3:H5"/>
    <mergeCell ref="I3:I5"/>
    <mergeCell ref="J3:J5"/>
    <mergeCell ref="K3:K5"/>
    <mergeCell ref="L3:L5"/>
    <mergeCell ref="A2:F2"/>
    <mergeCell ref="A3:A5"/>
    <mergeCell ref="B3:B5"/>
    <mergeCell ref="C3:E4"/>
    <mergeCell ref="F3:F5"/>
    <mergeCell ref="G3:G5"/>
  </mergeCells>
  <printOptions/>
  <pageMargins left="0.7480314960629921" right="0.15748031496062992" top="0.15748031496062992" bottom="0.2362204724409449" header="0.15748031496062992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2014-11-12T00:33:18Z</cp:lastPrinted>
  <dcterms:created xsi:type="dcterms:W3CDTF">1996-10-08T23:32:33Z</dcterms:created>
  <dcterms:modified xsi:type="dcterms:W3CDTF">2014-11-14T01:49:52Z</dcterms:modified>
  <cp:category/>
  <cp:version/>
  <cp:contentType/>
  <cp:contentStatus/>
</cp:coreProperties>
</file>