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Расходы за 2 квартал" sheetId="1" r:id="rId1"/>
  </sheets>
  <externalReferences>
    <externalReference r:id="rId2"/>
    <externalReference r:id="rId3"/>
    <externalReference r:id="rId4"/>
  </externalReferences>
  <definedNames>
    <definedName name="_xlnm.Print_Titles" localSheetId="0">'Расходы за 2 квартал'!$2:$7</definedName>
    <definedName name="_xlnm.Print_Area" localSheetId="0">'Расходы за 2 квартал'!$A$1:$L$535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19" i="1"/>
  <c r="J474"/>
  <c r="J341" l="1"/>
  <c r="J340"/>
  <c r="J339"/>
  <c r="L339" s="1"/>
  <c r="J338"/>
  <c r="L338" s="1"/>
  <c r="J342"/>
  <c r="J343"/>
  <c r="J305"/>
  <c r="J304" s="1"/>
  <c r="L254"/>
  <c r="J265"/>
  <c r="J337" l="1"/>
  <c r="J129"/>
  <c r="J91"/>
  <c r="J88"/>
  <c r="J86" s="1"/>
  <c r="J57"/>
  <c r="K53"/>
  <c r="K535"/>
  <c r="K530"/>
  <c r="K520"/>
  <c r="K519" s="1"/>
  <c r="K510"/>
  <c r="K501"/>
  <c r="K499"/>
  <c r="K494"/>
  <c r="K477"/>
  <c r="L477" s="1"/>
  <c r="K484"/>
  <c r="K475"/>
  <c r="K467"/>
  <c r="K457"/>
  <c r="K445"/>
  <c r="K437"/>
  <c r="K440"/>
  <c r="K435"/>
  <c r="K432"/>
  <c r="K431" s="1"/>
  <c r="K427"/>
  <c r="K418"/>
  <c r="K408"/>
  <c r="K399"/>
  <c r="K397"/>
  <c r="K395"/>
  <c r="K380"/>
  <c r="K371"/>
  <c r="K370"/>
  <c r="K364"/>
  <c r="K358"/>
  <c r="K352"/>
  <c r="K350"/>
  <c r="K331"/>
  <c r="K309"/>
  <c r="K307"/>
  <c r="K323"/>
  <c r="K318"/>
  <c r="K306"/>
  <c r="K290"/>
  <c r="K263"/>
  <c r="K253"/>
  <c r="K214"/>
  <c r="K114"/>
  <c r="L114" s="1"/>
  <c r="K185"/>
  <c r="K178"/>
  <c r="K176"/>
  <c r="K171"/>
  <c r="K168"/>
  <c r="K163"/>
  <c r="K161"/>
  <c r="K160"/>
  <c r="K158"/>
  <c r="K157"/>
  <c r="K156"/>
  <c r="K155"/>
  <c r="K141"/>
  <c r="K131"/>
  <c r="K100"/>
  <c r="K99"/>
  <c r="K93"/>
  <c r="K95"/>
  <c r="K94"/>
  <c r="K92"/>
  <c r="K90"/>
  <c r="K88"/>
  <c r="K85"/>
  <c r="K84"/>
  <c r="K83"/>
  <c r="K82"/>
  <c r="K80"/>
  <c r="K78"/>
  <c r="K76"/>
  <c r="K74"/>
  <c r="K71"/>
  <c r="K69"/>
  <c r="K67"/>
  <c r="K55"/>
  <c r="K62"/>
  <c r="L62" s="1"/>
  <c r="K63"/>
  <c r="K61"/>
  <c r="K58"/>
  <c r="K59"/>
  <c r="K54"/>
  <c r="K46"/>
  <c r="K31"/>
  <c r="K32"/>
  <c r="K36"/>
  <c r="K24"/>
  <c r="K18"/>
  <c r="K17"/>
  <c r="K86" l="1"/>
  <c r="K52"/>
  <c r="K474"/>
  <c r="K473" s="1"/>
  <c r="K57"/>
  <c r="K56" s="1"/>
  <c r="J37"/>
  <c r="J36"/>
  <c r="J24"/>
  <c r="J18"/>
  <c r="J194"/>
  <c r="J159"/>
  <c r="J154"/>
  <c r="J81"/>
  <c r="J35" l="1"/>
  <c r="L34"/>
  <c r="L37"/>
  <c r="K28" l="1"/>
  <c r="K27" s="1"/>
  <c r="K33"/>
  <c r="K75"/>
  <c r="K73"/>
  <c r="K96"/>
  <c r="K106"/>
  <c r="K105" s="1"/>
  <c r="K104" s="1"/>
  <c r="K103" s="1"/>
  <c r="K102" s="1"/>
  <c r="K101" s="1"/>
  <c r="L117"/>
  <c r="K116"/>
  <c r="K118"/>
  <c r="L128"/>
  <c r="L130"/>
  <c r="K126"/>
  <c r="L133"/>
  <c r="K148"/>
  <c r="K147" s="1"/>
  <c r="K146" s="1"/>
  <c r="K145" s="1"/>
  <c r="K144" s="1"/>
  <c r="K194"/>
  <c r="K187" s="1"/>
  <c r="K204"/>
  <c r="K203" s="1"/>
  <c r="K202" s="1"/>
  <c r="K201" s="1"/>
  <c r="K200" s="1"/>
  <c r="K199" s="1"/>
  <c r="K215"/>
  <c r="K217"/>
  <c r="K226"/>
  <c r="K224" s="1"/>
  <c r="K223" s="1"/>
  <c r="K222" s="1"/>
  <c r="K232"/>
  <c r="K231" s="1"/>
  <c r="K230" s="1"/>
  <c r="L218"/>
  <c r="K243"/>
  <c r="K242" s="1"/>
  <c r="K241" s="1"/>
  <c r="K240" s="1"/>
  <c r="K239" s="1"/>
  <c r="K237" s="1"/>
  <c r="K236" s="1"/>
  <c r="K235" s="1"/>
  <c r="K252"/>
  <c r="K265"/>
  <c r="K281"/>
  <c r="K280" s="1"/>
  <c r="K279" s="1"/>
  <c r="K278" s="1"/>
  <c r="K277" s="1"/>
  <c r="K276" s="1"/>
  <c r="K295"/>
  <c r="K294" s="1"/>
  <c r="K293" s="1"/>
  <c r="K292" s="1"/>
  <c r="K291" s="1"/>
  <c r="K308"/>
  <c r="K317"/>
  <c r="K316" s="1"/>
  <c r="K315" s="1"/>
  <c r="K314" s="1"/>
  <c r="K313" s="1"/>
  <c r="K322"/>
  <c r="K321" s="1"/>
  <c r="K320" s="1"/>
  <c r="K319" s="1"/>
  <c r="K333"/>
  <c r="K330" s="1"/>
  <c r="K342"/>
  <c r="K341" s="1"/>
  <c r="K340" s="1"/>
  <c r="K337" s="1"/>
  <c r="K336" s="1"/>
  <c r="K335" s="1"/>
  <c r="K377"/>
  <c r="K394"/>
  <c r="K407"/>
  <c r="K406" s="1"/>
  <c r="K405" s="1"/>
  <c r="K404" s="1"/>
  <c r="K402"/>
  <c r="K400"/>
  <c r="K398"/>
  <c r="K444"/>
  <c r="K443" s="1"/>
  <c r="K442" s="1"/>
  <c r="K441" s="1"/>
  <c r="L459"/>
  <c r="K454"/>
  <c r="K456"/>
  <c r="K458"/>
  <c r="K460"/>
  <c r="K472"/>
  <c r="K471" s="1"/>
  <c r="K470" s="1"/>
  <c r="K469" s="1"/>
  <c r="K468" s="1"/>
  <c r="K483"/>
  <c r="K482" s="1"/>
  <c r="K497"/>
  <c r="K496" s="1"/>
  <c r="K495" s="1"/>
  <c r="L505"/>
  <c r="L437"/>
  <c r="L371"/>
  <c r="L161"/>
  <c r="L67"/>
  <c r="L61"/>
  <c r="L32"/>
  <c r="K251" l="1"/>
  <c r="K250" s="1"/>
  <c r="K249" s="1"/>
  <c r="K248" s="1"/>
  <c r="K247" s="1"/>
  <c r="K246" s="1"/>
  <c r="K245" s="1"/>
  <c r="K481"/>
  <c r="K480" s="1"/>
  <c r="K479" s="1"/>
  <c r="K478" s="1"/>
  <c r="K115"/>
  <c r="J116"/>
  <c r="L116" s="1"/>
  <c r="K329"/>
  <c r="K328" s="1"/>
  <c r="K327" s="1"/>
  <c r="K326" s="1"/>
  <c r="K325" s="1"/>
  <c r="K45"/>
  <c r="K70"/>
  <c r="K79"/>
  <c r="K91"/>
  <c r="L92"/>
  <c r="K98"/>
  <c r="K140"/>
  <c r="L141"/>
  <c r="K159"/>
  <c r="L159" s="1"/>
  <c r="L160"/>
  <c r="K162"/>
  <c r="L163"/>
  <c r="K170"/>
  <c r="L171"/>
  <c r="K183"/>
  <c r="L185"/>
  <c r="K262"/>
  <c r="K289"/>
  <c r="L290"/>
  <c r="K349"/>
  <c r="K357"/>
  <c r="K369"/>
  <c r="K379"/>
  <c r="K376" s="1"/>
  <c r="L380"/>
  <c r="K417"/>
  <c r="K433"/>
  <c r="L435"/>
  <c r="K493"/>
  <c r="L494"/>
  <c r="K534"/>
  <c r="K35"/>
  <c r="K30" s="1"/>
  <c r="L36"/>
  <c r="K68"/>
  <c r="L78"/>
  <c r="K81"/>
  <c r="K129"/>
  <c r="L129" s="1"/>
  <c r="L131"/>
  <c r="K154"/>
  <c r="K167"/>
  <c r="K177"/>
  <c r="K175" s="1"/>
  <c r="K213"/>
  <c r="K273"/>
  <c r="K305"/>
  <c r="K304" s="1"/>
  <c r="L306"/>
  <c r="K351"/>
  <c r="K363"/>
  <c r="L364"/>
  <c r="K396"/>
  <c r="K426"/>
  <c r="L427"/>
  <c r="K438"/>
  <c r="K465"/>
  <c r="K509"/>
  <c r="K529"/>
  <c r="K229"/>
  <c r="K221"/>
  <c r="K220" s="1"/>
  <c r="K219" s="1"/>
  <c r="K312"/>
  <c r="K311" s="1"/>
  <c r="K453"/>
  <c r="K452" s="1"/>
  <c r="K451" s="1"/>
  <c r="K113" l="1"/>
  <c r="K112" s="1"/>
  <c r="K111" s="1"/>
  <c r="K110" s="1"/>
  <c r="K109" s="1"/>
  <c r="K66"/>
  <c r="K430"/>
  <c r="K348"/>
  <c r="K347" s="1"/>
  <c r="K186"/>
  <c r="M186" s="1"/>
  <c r="K528"/>
  <c r="K393"/>
  <c r="K362"/>
  <c r="K272"/>
  <c r="K166"/>
  <c r="L35"/>
  <c r="K533"/>
  <c r="K518"/>
  <c r="K492"/>
  <c r="K416"/>
  <c r="K368"/>
  <c r="K356"/>
  <c r="K288"/>
  <c r="K261"/>
  <c r="K182"/>
  <c r="K169"/>
  <c r="K139"/>
  <c r="K51"/>
  <c r="K44"/>
  <c r="K77"/>
  <c r="K375"/>
  <c r="K508"/>
  <c r="K464"/>
  <c r="K425"/>
  <c r="K212"/>
  <c r="K125"/>
  <c r="K153"/>
  <c r="K16"/>
  <c r="L158"/>
  <c r="L157"/>
  <c r="L149"/>
  <c r="L132"/>
  <c r="L119"/>
  <c r="L197"/>
  <c r="L196"/>
  <c r="L192"/>
  <c r="L191"/>
  <c r="L190"/>
  <c r="L54"/>
  <c r="L214"/>
  <c r="L24"/>
  <c r="J217"/>
  <c r="L217" s="1"/>
  <c r="L194" l="1"/>
  <c r="L195"/>
  <c r="K152"/>
  <c r="K124"/>
  <c r="K50"/>
  <c r="K43"/>
  <c r="K138"/>
  <c r="K181"/>
  <c r="K260"/>
  <c r="K287"/>
  <c r="K355"/>
  <c r="K367"/>
  <c r="K415"/>
  <c r="K491"/>
  <c r="K517"/>
  <c r="K532"/>
  <c r="K26"/>
  <c r="K165"/>
  <c r="K174"/>
  <c r="K271"/>
  <c r="K303"/>
  <c r="K361"/>
  <c r="K392"/>
  <c r="K527"/>
  <c r="K346"/>
  <c r="K15"/>
  <c r="K429"/>
  <c r="K211"/>
  <c r="K424"/>
  <c r="K463"/>
  <c r="K507"/>
  <c r="K374"/>
  <c r="K65"/>
  <c r="J379"/>
  <c r="L379" s="1"/>
  <c r="L310"/>
  <c r="L308"/>
  <c r="K64" l="1"/>
  <c r="K373"/>
  <c r="K506"/>
  <c r="K462"/>
  <c r="K423"/>
  <c r="K210"/>
  <c r="K428"/>
  <c r="K14"/>
  <c r="K345"/>
  <c r="K526"/>
  <c r="K391"/>
  <c r="K360"/>
  <c r="K302"/>
  <c r="K270"/>
  <c r="K173"/>
  <c r="K164"/>
  <c r="K25"/>
  <c r="K531"/>
  <c r="K516"/>
  <c r="K490"/>
  <c r="K414"/>
  <c r="K366"/>
  <c r="K354"/>
  <c r="K286"/>
  <c r="K259"/>
  <c r="K180"/>
  <c r="K137"/>
  <c r="K42"/>
  <c r="K123"/>
  <c r="K151"/>
  <c r="L535"/>
  <c r="L530"/>
  <c r="J529"/>
  <c r="L520"/>
  <c r="L510"/>
  <c r="J504"/>
  <c r="L504" s="1"/>
  <c r="L503"/>
  <c r="J502"/>
  <c r="L502" s="1"/>
  <c r="L501"/>
  <c r="J500"/>
  <c r="L500" s="1"/>
  <c r="L499"/>
  <c r="J498"/>
  <c r="J493"/>
  <c r="L484"/>
  <c r="L475"/>
  <c r="L467"/>
  <c r="L461"/>
  <c r="J460"/>
  <c r="L460" s="1"/>
  <c r="J458"/>
  <c r="L458" s="1"/>
  <c r="L457"/>
  <c r="J456"/>
  <c r="L456" s="1"/>
  <c r="L455"/>
  <c r="K489" l="1"/>
  <c r="J454"/>
  <c r="J453" s="1"/>
  <c r="J509"/>
  <c r="J508" s="1"/>
  <c r="J483"/>
  <c r="J482" s="1"/>
  <c r="L519"/>
  <c r="J534"/>
  <c r="L534" s="1"/>
  <c r="L466"/>
  <c r="J465"/>
  <c r="L127"/>
  <c r="J126"/>
  <c r="J125" s="1"/>
  <c r="L453"/>
  <c r="J492"/>
  <c r="L493"/>
  <c r="L498"/>
  <c r="J497"/>
  <c r="L497" s="1"/>
  <c r="J473"/>
  <c r="L474"/>
  <c r="J528"/>
  <c r="L529"/>
  <c r="K150"/>
  <c r="K122"/>
  <c r="K41"/>
  <c r="K136"/>
  <c r="K179"/>
  <c r="K258"/>
  <c r="K285"/>
  <c r="K353"/>
  <c r="K365"/>
  <c r="K413"/>
  <c r="K515"/>
  <c r="K22"/>
  <c r="K172"/>
  <c r="K269"/>
  <c r="K301"/>
  <c r="K359"/>
  <c r="K390"/>
  <c r="K525"/>
  <c r="K13"/>
  <c r="K422"/>
  <c r="K209"/>
  <c r="K450"/>
  <c r="K49"/>
  <c r="J426"/>
  <c r="J433"/>
  <c r="L433" s="1"/>
  <c r="J436"/>
  <c r="L436" s="1"/>
  <c r="L440"/>
  <c r="L445"/>
  <c r="J444"/>
  <c r="L403"/>
  <c r="L399"/>
  <c r="L395"/>
  <c r="J398"/>
  <c r="L398" s="1"/>
  <c r="L408"/>
  <c r="L370"/>
  <c r="J363"/>
  <c r="L358"/>
  <c r="L352"/>
  <c r="L350"/>
  <c r="J349"/>
  <c r="L343"/>
  <c r="L334"/>
  <c r="J333"/>
  <c r="L331"/>
  <c r="L323"/>
  <c r="J322"/>
  <c r="L318"/>
  <c r="L305"/>
  <c r="L238"/>
  <c r="L296"/>
  <c r="J289"/>
  <c r="L282"/>
  <c r="L266"/>
  <c r="L265"/>
  <c r="L263"/>
  <c r="L253"/>
  <c r="J252"/>
  <c r="J251" s="1"/>
  <c r="L244"/>
  <c r="L233"/>
  <c r="J232"/>
  <c r="L228"/>
  <c r="L227"/>
  <c r="J213"/>
  <c r="L213" s="1"/>
  <c r="L189"/>
  <c r="L188"/>
  <c r="L454" l="1"/>
  <c r="L333"/>
  <c r="J330"/>
  <c r="L509"/>
  <c r="K344"/>
  <c r="K324" s="1"/>
  <c r="J518"/>
  <c r="L518" s="1"/>
  <c r="J533"/>
  <c r="J532" s="1"/>
  <c r="L532" s="1"/>
  <c r="L483"/>
  <c r="J394"/>
  <c r="L394" s="1"/>
  <c r="J281"/>
  <c r="L281" s="1"/>
  <c r="J357"/>
  <c r="J356" s="1"/>
  <c r="J402"/>
  <c r="L402" s="1"/>
  <c r="L342"/>
  <c r="J351"/>
  <c r="L351" s="1"/>
  <c r="J407"/>
  <c r="L407" s="1"/>
  <c r="J452"/>
  <c r="J451" s="1"/>
  <c r="J243"/>
  <c r="J242" s="1"/>
  <c r="J262"/>
  <c r="J295"/>
  <c r="L295" s="1"/>
  <c r="J317"/>
  <c r="L317" s="1"/>
  <c r="J369"/>
  <c r="J368" s="1"/>
  <c r="J231"/>
  <c r="L232"/>
  <c r="J321"/>
  <c r="L322"/>
  <c r="J348"/>
  <c r="L349"/>
  <c r="J400"/>
  <c r="L400" s="1"/>
  <c r="L401"/>
  <c r="J438"/>
  <c r="L438" s="1"/>
  <c r="L439"/>
  <c r="J507"/>
  <c r="L508"/>
  <c r="J517"/>
  <c r="J431"/>
  <c r="L432"/>
  <c r="J527"/>
  <c r="L528"/>
  <c r="J464"/>
  <c r="L465"/>
  <c r="J215"/>
  <c r="L215" s="1"/>
  <c r="L216"/>
  <c r="L252"/>
  <c r="J288"/>
  <c r="L289"/>
  <c r="J396"/>
  <c r="L396" s="1"/>
  <c r="L397"/>
  <c r="J425"/>
  <c r="L426"/>
  <c r="J491"/>
  <c r="L492"/>
  <c r="L126"/>
  <c r="L125"/>
  <c r="J204"/>
  <c r="L205"/>
  <c r="J362"/>
  <c r="L363"/>
  <c r="J377"/>
  <c r="J376" s="1"/>
  <c r="L378"/>
  <c r="J443"/>
  <c r="L444"/>
  <c r="J417"/>
  <c r="L418"/>
  <c r="J472"/>
  <c r="L473"/>
  <c r="J496"/>
  <c r="J481"/>
  <c r="L482"/>
  <c r="K48"/>
  <c r="K449"/>
  <c r="K208"/>
  <c r="K421"/>
  <c r="K12"/>
  <c r="K524"/>
  <c r="K389"/>
  <c r="K300"/>
  <c r="K268"/>
  <c r="K21"/>
  <c r="K514"/>
  <c r="K412"/>
  <c r="K284"/>
  <c r="K257"/>
  <c r="K40"/>
  <c r="K121"/>
  <c r="K143"/>
  <c r="K488"/>
  <c r="J187"/>
  <c r="J226"/>
  <c r="J224" s="1"/>
  <c r="L178"/>
  <c r="J177"/>
  <c r="J175" s="1"/>
  <c r="J170"/>
  <c r="L168"/>
  <c r="J162"/>
  <c r="L156"/>
  <c r="J148"/>
  <c r="J140"/>
  <c r="J118"/>
  <c r="J115" s="1"/>
  <c r="L100"/>
  <c r="L97"/>
  <c r="J96"/>
  <c r="L96" s="1"/>
  <c r="L94"/>
  <c r="L95"/>
  <c r="L88"/>
  <c r="L83"/>
  <c r="L84"/>
  <c r="L85"/>
  <c r="L80"/>
  <c r="J79"/>
  <c r="L76"/>
  <c r="L74"/>
  <c r="L72"/>
  <c r="L69"/>
  <c r="J68"/>
  <c r="L68" s="1"/>
  <c r="L59"/>
  <c r="L60"/>
  <c r="L63"/>
  <c r="L55"/>
  <c r="L46"/>
  <c r="L107"/>
  <c r="J33"/>
  <c r="J30" s="1"/>
  <c r="L29"/>
  <c r="J28"/>
  <c r="L28" s="1"/>
  <c r="L18"/>
  <c r="L17"/>
  <c r="L431" l="1"/>
  <c r="J430"/>
  <c r="L430" s="1"/>
  <c r="L377"/>
  <c r="L376"/>
  <c r="L262"/>
  <c r="J261"/>
  <c r="J260" s="1"/>
  <c r="J280"/>
  <c r="J279" s="1"/>
  <c r="L243"/>
  <c r="L79"/>
  <c r="L533"/>
  <c r="J316"/>
  <c r="J315" s="1"/>
  <c r="J406"/>
  <c r="L406" s="1"/>
  <c r="L369"/>
  <c r="J367"/>
  <c r="L357"/>
  <c r="J212"/>
  <c r="J211" s="1"/>
  <c r="J27"/>
  <c r="J106"/>
  <c r="L106" s="1"/>
  <c r="J73"/>
  <c r="L73" s="1"/>
  <c r="J294"/>
  <c r="J293" s="1"/>
  <c r="L452"/>
  <c r="J45"/>
  <c r="J44" s="1"/>
  <c r="J167"/>
  <c r="L167" s="1"/>
  <c r="J393"/>
  <c r="J392" s="1"/>
  <c r="J75"/>
  <c r="L75" s="1"/>
  <c r="L57"/>
  <c r="L58"/>
  <c r="L81"/>
  <c r="L82"/>
  <c r="L86"/>
  <c r="L90"/>
  <c r="J169"/>
  <c r="L169" s="1"/>
  <c r="L170"/>
  <c r="L177"/>
  <c r="L184"/>
  <c r="J183"/>
  <c r="L183" s="1"/>
  <c r="J471"/>
  <c r="L472"/>
  <c r="J424"/>
  <c r="L425"/>
  <c r="J355"/>
  <c r="L356"/>
  <c r="J287"/>
  <c r="L288"/>
  <c r="L451"/>
  <c r="L226"/>
  <c r="L368"/>
  <c r="J480"/>
  <c r="L481"/>
  <c r="J416"/>
  <c r="L417"/>
  <c r="J241"/>
  <c r="L242"/>
  <c r="J506"/>
  <c r="L506" s="1"/>
  <c r="L507"/>
  <c r="J320"/>
  <c r="L321"/>
  <c r="L30"/>
  <c r="L33"/>
  <c r="L93"/>
  <c r="L91"/>
  <c r="J147"/>
  <c r="L148"/>
  <c r="L155"/>
  <c r="L154"/>
  <c r="J495"/>
  <c r="L495" s="1"/>
  <c r="L496"/>
  <c r="J531"/>
  <c r="L531" s="1"/>
  <c r="J490"/>
  <c r="L491"/>
  <c r="J250"/>
  <c r="L251"/>
  <c r="L464"/>
  <c r="J463"/>
  <c r="J526"/>
  <c r="L527"/>
  <c r="J52"/>
  <c r="L52" s="1"/>
  <c r="L53"/>
  <c r="J98"/>
  <c r="L98" s="1"/>
  <c r="L99"/>
  <c r="L118"/>
  <c r="J139"/>
  <c r="L140"/>
  <c r="L162"/>
  <c r="J303"/>
  <c r="L304"/>
  <c r="J329"/>
  <c r="L330"/>
  <c r="J186"/>
  <c r="L186" s="1"/>
  <c r="L187"/>
  <c r="J442"/>
  <c r="L443"/>
  <c r="J361"/>
  <c r="L362"/>
  <c r="J203"/>
  <c r="L204"/>
  <c r="J516"/>
  <c r="L517"/>
  <c r="J347"/>
  <c r="L348"/>
  <c r="J230"/>
  <c r="L231"/>
  <c r="K487"/>
  <c r="K142"/>
  <c r="K120"/>
  <c r="K39"/>
  <c r="K256"/>
  <c r="K283"/>
  <c r="K411"/>
  <c r="K513"/>
  <c r="K20"/>
  <c r="K299"/>
  <c r="K388"/>
  <c r="K523"/>
  <c r="K11"/>
  <c r="K420"/>
  <c r="K207"/>
  <c r="K448"/>
  <c r="K47"/>
  <c r="J16"/>
  <c r="J405" l="1"/>
  <c r="L341"/>
  <c r="L280"/>
  <c r="J77"/>
  <c r="L77" s="1"/>
  <c r="L212"/>
  <c r="L115"/>
  <c r="J113"/>
  <c r="J112" s="1"/>
  <c r="L27"/>
  <c r="J26"/>
  <c r="J25" s="1"/>
  <c r="J22" s="1"/>
  <c r="L316"/>
  <c r="J105"/>
  <c r="L105" s="1"/>
  <c r="J166"/>
  <c r="L166" s="1"/>
  <c r="L294"/>
  <c r="L261"/>
  <c r="J429"/>
  <c r="J428" s="1"/>
  <c r="L428" s="1"/>
  <c r="J375"/>
  <c r="L375" s="1"/>
  <c r="L45"/>
  <c r="L393"/>
  <c r="J153"/>
  <c r="J56"/>
  <c r="J51" s="1"/>
  <c r="J182"/>
  <c r="L182" s="1"/>
  <c r="J462"/>
  <c r="J450" s="1"/>
  <c r="L463"/>
  <c r="J391"/>
  <c r="L392"/>
  <c r="J278"/>
  <c r="L279"/>
  <c r="J314"/>
  <c r="L315"/>
  <c r="J479"/>
  <c r="L480"/>
  <c r="J366"/>
  <c r="L367"/>
  <c r="J223"/>
  <c r="L224"/>
  <c r="J354"/>
  <c r="L355"/>
  <c r="J470"/>
  <c r="L471"/>
  <c r="J15"/>
  <c r="L16"/>
  <c r="J346"/>
  <c r="L347"/>
  <c r="J202"/>
  <c r="L203"/>
  <c r="J441"/>
  <c r="L441" s="1"/>
  <c r="L442"/>
  <c r="J328"/>
  <c r="L329"/>
  <c r="J302"/>
  <c r="L303"/>
  <c r="J292"/>
  <c r="L293"/>
  <c r="J146"/>
  <c r="L147"/>
  <c r="J43"/>
  <c r="L44"/>
  <c r="J319"/>
  <c r="L319" s="1"/>
  <c r="L320"/>
  <c r="J240"/>
  <c r="L241"/>
  <c r="J404"/>
  <c r="L404" s="1"/>
  <c r="L405"/>
  <c r="J415"/>
  <c r="L416"/>
  <c r="J259"/>
  <c r="L260"/>
  <c r="J286"/>
  <c r="L287"/>
  <c r="J423"/>
  <c r="L423" s="1"/>
  <c r="L424"/>
  <c r="J229"/>
  <c r="L229" s="1"/>
  <c r="L230"/>
  <c r="J515"/>
  <c r="L516"/>
  <c r="L340"/>
  <c r="J360"/>
  <c r="L361"/>
  <c r="J138"/>
  <c r="L139"/>
  <c r="L526"/>
  <c r="J525"/>
  <c r="J249"/>
  <c r="L250"/>
  <c r="J489"/>
  <c r="L490"/>
  <c r="J210"/>
  <c r="L211"/>
  <c r="J174"/>
  <c r="L175"/>
  <c r="K38"/>
  <c r="K447"/>
  <c r="K206"/>
  <c r="K198" s="1"/>
  <c r="K419"/>
  <c r="K10"/>
  <c r="K522"/>
  <c r="K387"/>
  <c r="K298"/>
  <c r="K19"/>
  <c r="K512"/>
  <c r="K410"/>
  <c r="K275"/>
  <c r="K108"/>
  <c r="K486"/>
  <c r="K255"/>
  <c r="J374" l="1"/>
  <c r="J165"/>
  <c r="J104"/>
  <c r="L429"/>
  <c r="J181"/>
  <c r="L181" s="1"/>
  <c r="L25"/>
  <c r="L22"/>
  <c r="L113"/>
  <c r="L26"/>
  <c r="L56"/>
  <c r="L153"/>
  <c r="J152"/>
  <c r="J173"/>
  <c r="L174"/>
  <c r="J488"/>
  <c r="L489"/>
  <c r="J373"/>
  <c r="L374"/>
  <c r="J336"/>
  <c r="L337"/>
  <c r="J50"/>
  <c r="L50" s="1"/>
  <c r="L51"/>
  <c r="J285"/>
  <c r="L286"/>
  <c r="J258"/>
  <c r="L259"/>
  <c r="J145"/>
  <c r="L146"/>
  <c r="J291"/>
  <c r="L291" s="1"/>
  <c r="L292"/>
  <c r="J327"/>
  <c r="L328"/>
  <c r="J201"/>
  <c r="L202"/>
  <c r="J345"/>
  <c r="L346"/>
  <c r="J111"/>
  <c r="L112"/>
  <c r="J353"/>
  <c r="L353" s="1"/>
  <c r="L354"/>
  <c r="J365"/>
  <c r="L365" s="1"/>
  <c r="L366"/>
  <c r="J313"/>
  <c r="L314"/>
  <c r="J390"/>
  <c r="L391"/>
  <c r="J70"/>
  <c r="L71"/>
  <c r="L210"/>
  <c r="J209"/>
  <c r="J248"/>
  <c r="L249"/>
  <c r="J137"/>
  <c r="L138"/>
  <c r="J359"/>
  <c r="L359" s="1"/>
  <c r="L360"/>
  <c r="J514"/>
  <c r="L515"/>
  <c r="J103"/>
  <c r="L104"/>
  <c r="J414"/>
  <c r="L415"/>
  <c r="J239"/>
  <c r="J237" s="1"/>
  <c r="L240"/>
  <c r="J42"/>
  <c r="L43"/>
  <c r="J422"/>
  <c r="J524"/>
  <c r="L525"/>
  <c r="J301"/>
  <c r="L302"/>
  <c r="J14"/>
  <c r="L15"/>
  <c r="J469"/>
  <c r="L470"/>
  <c r="J222"/>
  <c r="L223"/>
  <c r="J478"/>
  <c r="L478" s="1"/>
  <c r="L479"/>
  <c r="J277"/>
  <c r="L278"/>
  <c r="L462"/>
  <c r="K234"/>
  <c r="K485"/>
  <c r="K511"/>
  <c r="K386"/>
  <c r="K9"/>
  <c r="K409"/>
  <c r="K446"/>
  <c r="K297"/>
  <c r="J344" l="1"/>
  <c r="L373"/>
  <c r="J284"/>
  <c r="L165"/>
  <c r="J164"/>
  <c r="L164" s="1"/>
  <c r="J180"/>
  <c r="J179" s="1"/>
  <c r="L179" s="1"/>
  <c r="J21"/>
  <c r="L21" s="1"/>
  <c r="J151"/>
  <c r="L152"/>
  <c r="J468"/>
  <c r="L469"/>
  <c r="J523"/>
  <c r="L524"/>
  <c r="J41"/>
  <c r="L42"/>
  <c r="J413"/>
  <c r="L414"/>
  <c r="J247"/>
  <c r="L248"/>
  <c r="J66"/>
  <c r="J65" s="1"/>
  <c r="L70"/>
  <c r="L313"/>
  <c r="J312"/>
  <c r="L345"/>
  <c r="J326"/>
  <c r="L327"/>
  <c r="J144"/>
  <c r="L145"/>
  <c r="L285"/>
  <c r="J335"/>
  <c r="L336"/>
  <c r="J487"/>
  <c r="L488"/>
  <c r="J276"/>
  <c r="L276" s="1"/>
  <c r="L277"/>
  <c r="L222"/>
  <c r="J221"/>
  <c r="J13"/>
  <c r="L14"/>
  <c r="J300"/>
  <c r="L301"/>
  <c r="J208"/>
  <c r="L209"/>
  <c r="J449"/>
  <c r="L450"/>
  <c r="J421"/>
  <c r="L422"/>
  <c r="L239"/>
  <c r="J102"/>
  <c r="L103"/>
  <c r="J513"/>
  <c r="L514"/>
  <c r="J136"/>
  <c r="L136" s="1"/>
  <c r="L137"/>
  <c r="J389"/>
  <c r="L390"/>
  <c r="J110"/>
  <c r="L111"/>
  <c r="J200"/>
  <c r="L201"/>
  <c r="J257"/>
  <c r="L258"/>
  <c r="J172"/>
  <c r="L172" s="1"/>
  <c r="L173"/>
  <c r="K8"/>
  <c r="L468" l="1"/>
  <c r="L335"/>
  <c r="L180"/>
  <c r="J20"/>
  <c r="L20" s="1"/>
  <c r="L151"/>
  <c r="J150"/>
  <c r="L150" s="1"/>
  <c r="J299"/>
  <c r="L300"/>
  <c r="L144"/>
  <c r="L66"/>
  <c r="J40"/>
  <c r="L41"/>
  <c r="J522"/>
  <c r="L522" s="1"/>
  <c r="L523"/>
  <c r="L257"/>
  <c r="J109"/>
  <c r="L109" s="1"/>
  <c r="L110"/>
  <c r="J101"/>
  <c r="L101" s="1"/>
  <c r="L102"/>
  <c r="J420"/>
  <c r="L421"/>
  <c r="J311"/>
  <c r="L311" s="1"/>
  <c r="L312"/>
  <c r="J207"/>
  <c r="L208"/>
  <c r="J12"/>
  <c r="L13"/>
  <c r="J486"/>
  <c r="L487"/>
  <c r="J283"/>
  <c r="J275" s="1"/>
  <c r="L284"/>
  <c r="J325"/>
  <c r="L326"/>
  <c r="J246"/>
  <c r="L247"/>
  <c r="J412"/>
  <c r="L413"/>
  <c r="J199"/>
  <c r="L199" s="1"/>
  <c r="L200"/>
  <c r="J388"/>
  <c r="L389"/>
  <c r="J512"/>
  <c r="L513"/>
  <c r="J236"/>
  <c r="L237"/>
  <c r="J448"/>
  <c r="J447" s="1"/>
  <c r="L449"/>
  <c r="J220"/>
  <c r="L221"/>
  <c r="L344"/>
  <c r="K7"/>
  <c r="J124"/>
  <c r="L325" l="1"/>
  <c r="J324"/>
  <c r="L324" s="1"/>
  <c r="J19"/>
  <c r="L19" s="1"/>
  <c r="J143"/>
  <c r="L143" s="1"/>
  <c r="J219"/>
  <c r="L220"/>
  <c r="J235"/>
  <c r="L236"/>
  <c r="J387"/>
  <c r="L388"/>
  <c r="J411"/>
  <c r="L412"/>
  <c r="J485"/>
  <c r="L485" s="1"/>
  <c r="L486"/>
  <c r="L207"/>
  <c r="J419"/>
  <c r="L420"/>
  <c r="J39"/>
  <c r="L40"/>
  <c r="J123"/>
  <c r="L124"/>
  <c r="L448"/>
  <c r="J511"/>
  <c r="L511" s="1"/>
  <c r="L512"/>
  <c r="J245"/>
  <c r="L245" s="1"/>
  <c r="L246"/>
  <c r="L275"/>
  <c r="L283"/>
  <c r="J11"/>
  <c r="L12"/>
  <c r="J64"/>
  <c r="J49" s="1"/>
  <c r="L65"/>
  <c r="J298"/>
  <c r="L299"/>
  <c r="J142" l="1"/>
  <c r="L142" s="1"/>
  <c r="L219"/>
  <c r="J206"/>
  <c r="J198" s="1"/>
  <c r="L198" s="1"/>
  <c r="L39"/>
  <c r="J297"/>
  <c r="L297" s="1"/>
  <c r="L298"/>
  <c r="J122"/>
  <c r="L123"/>
  <c r="L419"/>
  <c r="J386"/>
  <c r="L386" s="1"/>
  <c r="L387"/>
  <c r="L64"/>
  <c r="J446"/>
  <c r="L446" s="1"/>
  <c r="L447"/>
  <c r="J10"/>
  <c r="L10" s="1"/>
  <c r="L11"/>
  <c r="J410"/>
  <c r="L410" s="1"/>
  <c r="L411"/>
  <c r="L235"/>
  <c r="L206" l="1"/>
  <c r="J121"/>
  <c r="L122"/>
  <c r="J48"/>
  <c r="L49"/>
  <c r="J409"/>
  <c r="L409" s="1"/>
  <c r="J47" l="1"/>
  <c r="J38" s="1"/>
  <c r="L48"/>
  <c r="J120"/>
  <c r="L121"/>
  <c r="J108" l="1"/>
  <c r="J9" s="1"/>
  <c r="L120"/>
  <c r="L38"/>
  <c r="L47"/>
  <c r="L108" l="1"/>
  <c r="L9" l="1"/>
  <c r="L274"/>
  <c r="J273"/>
  <c r="L273" s="1"/>
  <c r="J272" l="1"/>
  <c r="J271" s="1"/>
  <c r="J270" s="1"/>
  <c r="L272" l="1"/>
  <c r="L271"/>
  <c r="L270"/>
  <c r="J269"/>
  <c r="L269" l="1"/>
  <c r="J268"/>
  <c r="J256" l="1"/>
  <c r="L268"/>
  <c r="J255" l="1"/>
  <c r="J234" s="1"/>
  <c r="L256"/>
  <c r="L255" l="1"/>
  <c r="J8" l="1"/>
  <c r="L234"/>
  <c r="J7" l="1"/>
  <c r="L7" s="1"/>
  <c r="L8"/>
</calcChain>
</file>

<file path=xl/sharedStrings.xml><?xml version="1.0" encoding="utf-8"?>
<sst xmlns="http://schemas.openxmlformats.org/spreadsheetml/2006/main" count="4465" uniqueCount="393">
  <si>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</si>
  <si>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</si>
  <si>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</si>
  <si>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</si>
  <si>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</si>
  <si>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</si>
  <si>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</si>
  <si>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</si>
  <si>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КОСГУ</t>
  </si>
  <si>
    <t>ДОП</t>
  </si>
  <si>
    <t>РЕГ</t>
  </si>
  <si>
    <t>ВСЕГО</t>
  </si>
  <si>
    <t>МО "Город Удачный"</t>
  </si>
  <si>
    <t>802</t>
  </si>
  <si>
    <t>Общегос. вопросы</t>
  </si>
  <si>
    <t>0100</t>
  </si>
  <si>
    <t>Функц-ние высш.должн.лица субъекта РФ и м/о</t>
  </si>
  <si>
    <t>0102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</si>
  <si>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</si>
  <si>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</si>
  <si>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</si>
  <si>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</si>
  <si>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Глава муниципального образования</t>
  </si>
  <si>
    <t>99 1 00 11600</t>
  </si>
  <si>
    <t>Расходы на выплаты персоналу</t>
  </si>
  <si>
    <t>100</t>
  </si>
  <si>
    <t>Расходы на выплаты персоналу гос.органов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</si>
  <si>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</si>
  <si>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</si>
  <si>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</si>
  <si>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</si>
  <si>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211</t>
  </si>
  <si>
    <t>Начисления на выплаты по оплате труда</t>
  </si>
  <si>
    <t>213</t>
  </si>
  <si>
    <t>Функц-ние законодат.и представ.органов гос.власти</t>
  </si>
  <si>
    <t>0103</t>
  </si>
  <si>
    <t>Расходы на содержание органов местного самоуправления</t>
  </si>
  <si>
    <t>99 1 00 11410</t>
  </si>
  <si>
    <t>Закупка товаров, работ и услуг для гос.нужд</t>
  </si>
  <si>
    <t>200</t>
  </si>
  <si>
    <t>Иные закупки товаров для государственных нужд</t>
  </si>
  <si>
    <t>240</t>
  </si>
  <si>
    <t>Закупка товаров в сфере инф.-комм.технологий</t>
  </si>
  <si>
    <t>242</t>
  </si>
  <si>
    <t>Увеличение стоимости материальных запасов</t>
  </si>
  <si>
    <t>340</t>
  </si>
  <si>
    <t>Приобретение прочих материальных запасов</t>
  </si>
  <si>
    <t>1123</t>
  </si>
  <si>
    <t>Прочая закупка товаров, работ и услуг для обеспечения государственных (муниципальных) нужд</t>
  </si>
  <si>
    <t>244</t>
  </si>
  <si>
    <t>Иные расходы</t>
  </si>
  <si>
    <t>296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</si>
  <si>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</si>
  <si>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</si>
  <si>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приобретение продуктов питания</t>
  </si>
  <si>
    <t>1120</t>
  </si>
  <si>
    <t>Функц-ние Прав-ва РФ, высш.исп.органов гос.власти</t>
  </si>
  <si>
    <t>0104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</si>
  <si>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</si>
  <si>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</si>
  <si>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</si>
  <si>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</si>
  <si>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Организация непрерывного образования муниципальных служащих по направлениям от органов местного самоуправления</t>
  </si>
  <si>
    <t>27 4 00 10010</t>
  </si>
  <si>
    <t>Прочие работы, услуги</t>
  </si>
  <si>
    <t>226</t>
  </si>
  <si>
    <t>Курсы повышения квалификации</t>
  </si>
  <si>
    <t>1139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</si>
  <si>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</si>
  <si>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</si>
  <si>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</si>
  <si>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212</t>
  </si>
  <si>
    <t>Проезд в отпуск</t>
  </si>
  <si>
    <t>1101</t>
  </si>
  <si>
    <t>Командировачные расходы</t>
  </si>
  <si>
    <t>1104</t>
  </si>
  <si>
    <t>прочие компенсации по подстатье 212</t>
  </si>
  <si>
    <t>1124</t>
  </si>
  <si>
    <t>Услуги связи</t>
  </si>
  <si>
    <t>221</t>
  </si>
  <si>
    <t>Работы, услуги по содержанию имущества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</si>
  <si>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</si>
  <si>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</si>
  <si>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</si>
  <si>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</si>
  <si>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</si>
  <si>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Увеличение стоимости основных средств</t>
  </si>
  <si>
    <t>310</t>
  </si>
  <si>
    <t>приобретение (изготовление) основных средств</t>
  </si>
  <si>
    <t>1116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</si>
  <si>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</si>
  <si>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</si>
  <si>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</si>
  <si>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</si>
  <si>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</si>
  <si>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</si>
  <si>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</si>
  <si>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</si>
  <si>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Электроэнергия</t>
  </si>
  <si>
    <t>1109</t>
  </si>
  <si>
    <t>Оплата услуг гор, холод. водоснаб, подвоз воды</t>
  </si>
  <si>
    <t>1110</t>
  </si>
  <si>
    <t>Канализация</t>
  </si>
  <si>
    <t>1126</t>
  </si>
  <si>
    <t>Оплата содержания помещений</t>
  </si>
  <si>
    <t>1111</t>
  </si>
  <si>
    <t>Услуги по страхованию</t>
  </si>
  <si>
    <t>1135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</si>
  <si>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</si>
  <si>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</si>
  <si>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</si>
  <si>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</si>
  <si>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Приобретение основных средств</t>
  </si>
  <si>
    <t>Приобретение горюче смазочных материалов</t>
  </si>
  <si>
    <t>1121</t>
  </si>
  <si>
    <t>Прочие непрограммные расходы</t>
  </si>
  <si>
    <t>99 5 00 00000</t>
  </si>
  <si>
    <t>Ежемесячные доплаты к трудовой пенсии лицам, замещавшим муниципальные должности и должности муниципальной службы</t>
  </si>
  <si>
    <t>99 5 00 71020</t>
  </si>
  <si>
    <t>Социальное обеспечение и иные выплаты населению</t>
  </si>
  <si>
    <t>300</t>
  </si>
  <si>
    <t>Соц.выплаты гражданам, кроме публ.норм.соц.выплат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</si>
  <si>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</si>
  <si>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</si>
  <si>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</si>
  <si>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Пенсии, пособия, выплачиваемые организациями сектора государственного управления</t>
  </si>
  <si>
    <t>Другие выплаты по социальной помощи</t>
  </si>
  <si>
    <t>1142</t>
  </si>
  <si>
    <t>Другие общегосударственные вопросы</t>
  </si>
  <si>
    <t>0113</t>
  </si>
  <si>
    <t>Развитие здравоохранения</t>
  </si>
  <si>
    <t>13 0 00 00000</t>
  </si>
  <si>
    <t>Совершенствование оказания медицинский помощи, включая профилактику заболеваний и формирование здорового образа жизни</t>
  </si>
  <si>
    <t>13 2 00 00000</t>
  </si>
  <si>
    <t>Создание условий для оказания медицинской помощи населению на территории муниципального образования</t>
  </si>
  <si>
    <t>13 2 00 10030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</si>
  <si>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</si>
  <si>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</si>
  <si>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</si>
  <si>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</si>
  <si>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</si>
  <si>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</si>
  <si>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Текущий  и капитальный ремонт</t>
  </si>
  <si>
    <t>1105</t>
  </si>
  <si>
    <t>Оценка имущества для принятия управленческих решений</t>
  </si>
  <si>
    <t>31 2 00 10030</t>
  </si>
  <si>
    <t>Резервный фонд местной администрации</t>
  </si>
  <si>
    <t>99 5 00 71100</t>
  </si>
  <si>
    <t>Иные расходы по подстатье 290</t>
  </si>
  <si>
    <t>1150</t>
  </si>
  <si>
    <t>Расходы по управлению муниципальным имуществом и земельными ресурсами</t>
  </si>
  <si>
    <t>99 5 00 91002</t>
  </si>
  <si>
    <t>Потребление электроэнергии</t>
  </si>
  <si>
    <t>Оплата услуг канализации, ассенизации, водоотведен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</si>
  <si>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</si>
  <si>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</si>
  <si>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</si>
  <si>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</si>
  <si>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</si>
  <si>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</si>
  <si>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Налоги, пошлины и сборы</t>
  </si>
  <si>
    <t>291</t>
  </si>
  <si>
    <t>Уплата налогов, госпошлин и сборов</t>
  </si>
  <si>
    <t>1143</t>
  </si>
  <si>
    <t>Уплата прочих налогов, сборов</t>
  </si>
  <si>
    <t>852</t>
  </si>
  <si>
    <t>Расходы на исполнение судебных решений о взыскании из бюджета по искам юридических и физических лиц</t>
  </si>
  <si>
    <t>99 5 00 91017</t>
  </si>
  <si>
    <t>Уплата иных платежей</t>
  </si>
  <si>
    <t>853</t>
  </si>
  <si>
    <t>Выполнение других обязательств муниципальных образований</t>
  </si>
  <si>
    <t>99 5 00 91019</t>
  </si>
  <si>
    <t>Приобретение подарочной и сувенирной продукции</t>
  </si>
  <si>
    <t>Представительские расходы</t>
  </si>
  <si>
    <t>1149</t>
  </si>
  <si>
    <t>Нац безоп</t>
  </si>
  <si>
    <t>0300</t>
  </si>
  <si>
    <t>Защита населения и территории от ЧС</t>
  </si>
  <si>
    <t>0309</t>
  </si>
  <si>
    <t>Профилактика правонарушений</t>
  </si>
  <si>
    <t>17 0 00 00000</t>
  </si>
  <si>
    <t>Повышение эффективности работы  в сфере профилактики правонарушений</t>
  </si>
  <si>
    <t>17 1 00 00000</t>
  </si>
  <si>
    <t>Организация и проведение профилактических мероприятий</t>
  </si>
  <si>
    <t>17 1 00 10010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</si>
  <si>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</si>
  <si>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</si>
  <si>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</si>
  <si>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</si>
  <si>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</si>
  <si>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</si>
  <si>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Приобретение продуктов питания</t>
  </si>
  <si>
    <t>Иные выплаты населению</t>
  </si>
  <si>
    <t>360</t>
  </si>
  <si>
    <t>Нац экономика</t>
  </si>
  <si>
    <t>0400</t>
  </si>
  <si>
    <t>Сельское хозяйство и рыболовство</t>
  </si>
  <si>
    <t>0405</t>
  </si>
  <si>
    <t>Расходы в области сельского хозяйства</t>
  </si>
  <si>
    <t>99 5 00 91005</t>
  </si>
  <si>
    <t>Транспорт</t>
  </si>
  <si>
    <t>0408</t>
  </si>
  <si>
    <t>Развитие транспортного комплекса</t>
  </si>
  <si>
    <t>18 0 00 00000</t>
  </si>
  <si>
    <t>Автомобильный транспорт</t>
  </si>
  <si>
    <t>18 6 00 00000</t>
  </si>
  <si>
    <t>Организация пассажирских перевозок внутри муниципального образования автотранспортом</t>
  </si>
  <si>
    <t>18 6 00 10030</t>
  </si>
  <si>
    <t>Дорожное хозяйство (дорожные фонды)</t>
  </si>
  <si>
    <t>0409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</si>
  <si>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</si>
  <si>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</si>
  <si>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</si>
  <si>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</si>
  <si>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Другие вопросы в области национальной экономики</t>
  </si>
  <si>
    <t>0412</t>
  </si>
  <si>
    <t>Развитие предпринимательства</t>
  </si>
  <si>
    <t>26 0 00 00000</t>
  </si>
  <si>
    <t>26 3 00 00000</t>
  </si>
  <si>
    <t>Предоставление грантов начинающим субъектам малого предпринимательства</t>
  </si>
  <si>
    <t>26 3 00 1005Г</t>
  </si>
  <si>
    <t>Субсидии ЮЛ (кр. гос.учр.) и ФЛ - произв.товаров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</si>
  <si>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</si>
  <si>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</si>
  <si>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</si>
  <si>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организациям, за исключением государственных и муниципальных организаций</t>
  </si>
  <si>
    <t>Развитие системы управления земельными ресурсами</t>
  </si>
  <si>
    <t>31 4 00 00000</t>
  </si>
  <si>
    <t>Организация учета использования земель</t>
  </si>
  <si>
    <t>31 4 00 10030</t>
  </si>
  <si>
    <t>Проведение комплексных кадастровых работ на территориях населенных пунктов</t>
  </si>
  <si>
    <t>31 4 00 10050</t>
  </si>
  <si>
    <t>ЖКХ</t>
  </si>
  <si>
    <t>0500</t>
  </si>
  <si>
    <t>Жилищное хозяйство</t>
  </si>
  <si>
    <t>0501</t>
  </si>
  <si>
    <t>Обеспечение качественным жильем и повышение качества жилищно-коммунальных услуг</t>
  </si>
  <si>
    <t>20 0 00 00000</t>
  </si>
  <si>
    <t>Подпрограмма "Обеспечение граждан доступным и комфортным жильем"</t>
  </si>
  <si>
    <t>20 3 00 00000</t>
  </si>
  <si>
    <t>Текущий и капитальный ремонт и рестоврация нефинансовых активов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</si>
  <si>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</t>
  </si>
  <si>
    <t>99 5 00 11020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</si>
  <si>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</si>
  <si>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</si>
  <si>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Безвозмездные перечисления государственным и муниципальным организациям</t>
  </si>
  <si>
    <t>Благоустройство</t>
  </si>
  <si>
    <t>0503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</si>
  <si>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</si>
  <si>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</si>
  <si>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</si>
  <si>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</si>
  <si>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Арендная плата за пользование имуществом</t>
  </si>
  <si>
    <t>224</t>
  </si>
  <si>
    <t>Формирование современной городской среды на территории Республики Саха (Якутия)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</si>
  <si>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</si>
  <si>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</si>
  <si>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</si>
  <si>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</si>
  <si>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 1 00 L5550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</si>
  <si>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</si>
  <si>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</si>
  <si>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</si>
  <si>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</si>
  <si>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</si>
  <si>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</si>
  <si>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</si>
  <si>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</si>
  <si>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Организация и утилизации бытовых и промышленных отходов, проведение рекультивации</t>
  </si>
  <si>
    <t>23 2 00 10060</t>
  </si>
  <si>
    <t>Cодержание в чистоте помещений, зданий, дворов, иного имущества</t>
  </si>
  <si>
    <t>Прочие мероприятия по благоустройству</t>
  </si>
  <si>
    <t>23 2 00 10090</t>
  </si>
  <si>
    <t>Образование</t>
  </si>
  <si>
    <t>0700</t>
  </si>
  <si>
    <t>Молодежная политика</t>
  </si>
  <si>
    <t>0707</t>
  </si>
  <si>
    <t>Реализация молодежной, семейной политики и патриотического воспитания граждан</t>
  </si>
  <si>
    <t>11 0 00 00000</t>
  </si>
  <si>
    <t>Создание условий для развития потенциала подрастающего поколения, молодежи</t>
  </si>
  <si>
    <t>11 2 00 00000</t>
  </si>
  <si>
    <t>Организация и проведение мероприятий в области муниципальной молодежной политики</t>
  </si>
  <si>
    <t>11 2 00 11020</t>
  </si>
  <si>
    <t>Премии и гранты</t>
  </si>
  <si>
    <t>350</t>
  </si>
  <si>
    <t>Культ, кино и СМИ</t>
  </si>
  <si>
    <t>0800</t>
  </si>
  <si>
    <t>Культура</t>
  </si>
  <si>
    <t>0801</t>
  </si>
  <si>
    <t>Развитие культуры</t>
  </si>
  <si>
    <t>10 0 00 00000</t>
  </si>
  <si>
    <t>Обеспечение прав граждан на участие в культурной жизни</t>
  </si>
  <si>
    <t>10 2 00 00000</t>
  </si>
  <si>
    <t>Культурно-массовые и информационно-просветительские мероприятия</t>
  </si>
  <si>
    <t>10 2 00 10002</t>
  </si>
  <si>
    <t>Межбюджетные трансферты</t>
  </si>
  <si>
    <t>500</t>
  </si>
  <si>
    <t>540</t>
  </si>
  <si>
    <t>Иные межбюджетные трансферты</t>
  </si>
  <si>
    <t>Перечисления другим бюджетам бюджетной системы Российской Федерации</t>
  </si>
  <si>
    <t>251</t>
  </si>
  <si>
    <t>Другие вопросы в области культуры, кинематографии</t>
  </si>
  <si>
    <t>0804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</si>
  <si>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</si>
  <si>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</si>
  <si>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Социальная политика</t>
  </si>
  <si>
    <t>1000</t>
  </si>
  <si>
    <t>Социальное обеспечение населения</t>
  </si>
  <si>
    <t>1003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</si>
  <si>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</si>
  <si>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</si>
  <si>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</si>
  <si>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</si>
  <si>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</si>
  <si>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</si>
  <si>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Приобретение товаров, работ, услуг в пользу граждан в целях их социального обеспечения</t>
  </si>
  <si>
    <t>323</t>
  </si>
  <si>
    <t>Пособия по социальной помощи населению</t>
  </si>
  <si>
    <t>262</t>
  </si>
  <si>
    <t>Оказание материальной помощи гражданам</t>
  </si>
  <si>
    <t>1141</t>
  </si>
  <si>
    <t>другие выплаты по социальной помощи</t>
  </si>
  <si>
    <t>Обеспечение жильем молодых семей в рамках федеральной целевой программы "Жилище" на 2015 - 2020 годы (за счет средств МБ)</t>
  </si>
  <si>
    <t>20 3 00 L0200</t>
  </si>
  <si>
    <t>Физическая культура и спорт</t>
  </si>
  <si>
    <t>1100</t>
  </si>
  <si>
    <t>Другие вопросы в области физ.культуры и спорта</t>
  </si>
  <si>
    <t>Развитие физической культуры и спорта</t>
  </si>
  <si>
    <t>14 0 00 00000</t>
  </si>
  <si>
    <t>Развитие массового спорта</t>
  </si>
  <si>
    <t>14 2 00 00000</t>
  </si>
  <si>
    <t>Организация и проведение физкультурно-оздоровительных и спортивно-массовых мероприятий</t>
  </si>
  <si>
    <t>14 2 00 10010</t>
  </si>
  <si>
    <t>Средства массовой информации</t>
  </si>
  <si>
    <t>1200</t>
  </si>
  <si>
    <t>Другие вопросы в области СМИ</t>
  </si>
  <si>
    <t>1204</t>
  </si>
  <si>
    <t>Расходы в области массовой информации</t>
  </si>
  <si>
    <t>99 5 00 91001</t>
  </si>
  <si>
    <t>Межбюд. транс. общего характ. бюдж. суб.РФ и муниц</t>
  </si>
  <si>
    <t>1400</t>
  </si>
  <si>
    <t>Прочие межбюджетные трансферты общего характера</t>
  </si>
  <si>
    <t>1403</t>
  </si>
  <si>
    <t>99 6 00 00000</t>
  </si>
  <si>
    <t>Субсидии, передаваемые в государственный бюджет  (отрицательный трансферт)</t>
  </si>
  <si>
    <t>99 6 00 88300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</si>
  <si>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</si>
  <si>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</si>
  <si>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</si>
  <si>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</si>
  <si>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</si>
  <si>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</si>
  <si>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Национальная  оборона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</si>
  <si>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</si>
  <si>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Начисл. на  опл.труд</t>
  </si>
  <si>
    <t>Оплата проезда в отпуск</t>
  </si>
  <si>
    <t>Командировочные расходы (суточные при служебных командировках; оплата проезда к месту служебной командировки; оплата за проживание в жилых помещениях при служ.командировках)</t>
  </si>
  <si>
    <t>Прочие услуги</t>
  </si>
  <si>
    <t>Увелич.стоимости основных средств</t>
  </si>
  <si>
    <t>Увелич.стоим.мат.зап</t>
  </si>
  <si>
    <t>0203</t>
  </si>
  <si>
    <t>0200</t>
  </si>
  <si>
    <t>99 5 00 51180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</si>
  <si>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</si>
  <si>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</si>
  <si>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0304</t>
  </si>
  <si>
    <t>99 5 00 59300</t>
  </si>
  <si>
    <t>99 5 00 63360</t>
  </si>
  <si>
    <t>Прочие расходы</t>
  </si>
  <si>
    <t>Уточненный план на 2019 год</t>
  </si>
  <si>
    <t xml:space="preserve">Иные работы и услуги по подстатье </t>
  </si>
  <si>
    <t>Иные работы и услуги по подстатье 296</t>
  </si>
  <si>
    <t xml:space="preserve"> Не исполненные  назначения </t>
  </si>
  <si>
    <t>Расходы бюджета МО "Город Удачный" Мирнинского района РС(Я) за 2 квартал 2019 года</t>
  </si>
  <si>
    <t>Приложение № 2
 к постановлению главы города 
№ _____от «____» _______  2019  года</t>
  </si>
  <si>
    <t xml:space="preserve"> Исполненные на 01.07.2019 год</t>
  </si>
  <si>
    <t>Приобретение основных средств (оборудования)</t>
  </si>
  <si>
    <t>18 6 00 10020</t>
  </si>
  <si>
    <t>Прочие услуги по содержанию</t>
  </si>
  <si>
    <t>Приобретение основных средств (урны, лавочки, светильники) ФБ, РБ</t>
  </si>
  <si>
    <t>231F255550</t>
  </si>
  <si>
    <t>19-Г86- 00002</t>
  </si>
  <si>
    <t>Асфальтированин придомовых территоий МБ</t>
  </si>
  <si>
    <t>Асфальтированин придомовых территоий ФБ, РБ</t>
  </si>
  <si>
    <t>Прочие услуги (услуги по установке малых форм) МБ</t>
  </si>
  <si>
    <t xml:space="preserve">226 </t>
  </si>
  <si>
    <t>19-Г86-00002</t>
  </si>
  <si>
    <t>МБТ из бюджета района на оплату проезда льготникам</t>
  </si>
  <si>
    <t>Реализация на территории РС (Якутия) проектов развития общественной инфраструктуры, основанных на местых инициативах (за счет средств ГБ)</t>
  </si>
  <si>
    <t>Реализация на территории РС (Якутия) проектов развития общественной инфраструктуры, основанных на местых инициативах (за счет средств МБ)</t>
  </si>
  <si>
    <t>2320062650</t>
  </si>
  <si>
    <t>23200S2650</t>
  </si>
  <si>
    <t>Безвозмездные перечисления  (Организация летнего труда школьников)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</si>
</sst>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2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6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4" fontId="0" fillId="0" borderId="2" xfId="0" applyNumberFormat="1" applyFont="1" applyFill="1" applyBorder="1" applyAlignment="1">
      <alignment vertical="top" wrapText="1"/>
    </xf>
    <xf numFmtId="4" fontId="1" fillId="4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top" wrapText="1"/>
    </xf>
    <xf numFmtId="4" fontId="0" fillId="0" borderId="5" xfId="0" applyNumberFormat="1" applyFont="1" applyFill="1" applyBorder="1" applyAlignment="1">
      <alignment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top" wrapText="1"/>
    </xf>
    <xf numFmtId="4" fontId="0" fillId="0" borderId="7" xfId="0" applyNumberFormat="1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right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4" fontId="7" fillId="0" borderId="2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2" borderId="0" xfId="0" applyFill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top" wrapText="1"/>
    </xf>
    <xf numFmtId="4" fontId="0" fillId="2" borderId="2" xfId="0" applyNumberFormat="1" applyFont="1" applyFill="1" applyBorder="1" applyAlignment="1">
      <alignment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4" fontId="1" fillId="2" borderId="5" xfId="0" applyNumberFormat="1" applyFont="1" applyFill="1" applyBorder="1" applyAlignment="1">
      <alignment horizontal="right" vertical="top" wrapText="1"/>
    </xf>
    <xf numFmtId="4" fontId="0" fillId="2" borderId="7" xfId="0" applyNumberFormat="1" applyFont="1" applyFill="1" applyBorder="1" applyAlignment="1">
      <alignment horizontal="right" vertical="top" wrapText="1"/>
    </xf>
    <xf numFmtId="4" fontId="0" fillId="2" borderId="7" xfId="0" applyNumberFormat="1" applyFont="1" applyFill="1" applyBorder="1" applyAlignment="1">
      <alignment vertical="top" wrapText="1"/>
    </xf>
    <xf numFmtId="4" fontId="1" fillId="2" borderId="7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vertical="top" wrapText="1"/>
    </xf>
    <xf numFmtId="1" fontId="8" fillId="0" borderId="2" xfId="0" applyNumberFormat="1" applyFont="1" applyBorder="1" applyAlignment="1">
      <alignment wrapText="1"/>
    </xf>
    <xf numFmtId="1" fontId="8" fillId="0" borderId="2" xfId="0" applyNumberFormat="1" applyFont="1" applyBorder="1" applyAlignment="1">
      <alignment vertical="center" wrapText="1"/>
    </xf>
    <xf numFmtId="0" fontId="1" fillId="0" borderId="1" xfId="0" applyFont="1" applyBorder="1">
      <alignment vertical="top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top" wrapText="1"/>
    </xf>
    <xf numFmtId="4" fontId="6" fillId="0" borderId="2" xfId="0" applyNumberFormat="1" applyFont="1" applyFill="1" applyBorder="1" applyAlignment="1">
      <alignment vertical="top" wrapText="1"/>
    </xf>
    <xf numFmtId="4" fontId="6" fillId="0" borderId="5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72;&#1073;&#1083;&#1080;&#1082;/&#1042;&#1054;&#1051;&#1050;&#1054;&#1042;&#1040;/&#1054;&#1058;&#1063;&#1045;&#1058;%20&#1079;&#1072;%202019%20&#1075;&#1086;&#1076;%20&#1080;&#1089;&#1087;&#1086;&#1083;&#1085;&#1077;&#1085;&#1080;&#1077;%20&#1073;&#1102;&#1076;&#1078;&#1077;&#1090;&#1072;/30.06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na/Desktop/&#1054;&#1090;&#1088;&#1072;&#1078;&#1077;&#1085;&#1080;&#1077;%20&#1088;&#1072;&#1089;&#1093;&#1086;&#1076;&#1086;&#1074;%20&#1076;&#1091;&#1073;&#1083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72;&#1073;&#1083;&#1080;&#1082;/&#1042;&#1054;&#1051;&#1050;&#1054;&#1042;&#1040;/&#1054;&#1058;&#1063;&#1045;&#1058;%20&#1079;&#1072;%202019%20&#1075;&#1086;&#1076;%20&#1080;&#1089;&#1087;&#1086;&#1083;&#1085;&#1077;&#1085;&#1080;&#1077;%20&#1073;&#1102;&#1076;&#1078;&#1077;&#1090;&#1072;/&#1054;&#1090;&#1088;&#1072;&#1078;&#1077;&#1085;&#1080;&#1077;%20&#1088;&#1072;&#1089;&#1093;&#1086;&#1076;&#1086;&#1074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L5">
            <v>1376308.84</v>
          </cell>
        </row>
        <row r="7">
          <cell r="L7">
            <v>332663.25</v>
          </cell>
        </row>
        <row r="13">
          <cell r="L13">
            <v>52685</v>
          </cell>
        </row>
        <row r="16">
          <cell r="L16">
            <v>10000</v>
          </cell>
        </row>
        <row r="17">
          <cell r="L17">
            <v>10500</v>
          </cell>
        </row>
        <row r="21">
          <cell r="L21">
            <v>14000</v>
          </cell>
        </row>
        <row r="28">
          <cell r="L28">
            <v>171150</v>
          </cell>
        </row>
        <row r="29">
          <cell r="L29">
            <v>29619612.43</v>
          </cell>
        </row>
        <row r="31">
          <cell r="L31">
            <v>77922.12</v>
          </cell>
        </row>
        <row r="33">
          <cell r="L33">
            <v>114100</v>
          </cell>
        </row>
        <row r="35">
          <cell r="L35">
            <v>2056564.13</v>
          </cell>
        </row>
        <row r="36">
          <cell r="L36">
            <v>518018.41</v>
          </cell>
        </row>
        <row r="38">
          <cell r="L38">
            <v>300</v>
          </cell>
        </row>
        <row r="39">
          <cell r="L39">
            <v>50039.1</v>
          </cell>
        </row>
        <row r="40">
          <cell r="L40">
            <v>8567741.8399999999</v>
          </cell>
        </row>
        <row r="41">
          <cell r="L41">
            <v>242678.63</v>
          </cell>
        </row>
        <row r="42">
          <cell r="L42">
            <v>58438.04</v>
          </cell>
        </row>
        <row r="43">
          <cell r="L43">
            <v>285884.82</v>
          </cell>
        </row>
        <row r="44">
          <cell r="L44">
            <v>325068.36</v>
          </cell>
        </row>
        <row r="46">
          <cell r="L46">
            <v>18015.7</v>
          </cell>
        </row>
        <row r="48">
          <cell r="L48">
            <v>45010.81</v>
          </cell>
        </row>
        <row r="49">
          <cell r="L49">
            <v>30314</v>
          </cell>
        </row>
        <row r="50">
          <cell r="L50">
            <v>803893.36</v>
          </cell>
        </row>
        <row r="51">
          <cell r="L51">
            <v>175356.77</v>
          </cell>
        </row>
        <row r="52">
          <cell r="L52">
            <v>115639.07</v>
          </cell>
        </row>
        <row r="53">
          <cell r="L53">
            <v>31794.1</v>
          </cell>
        </row>
        <row r="55">
          <cell r="L55">
            <v>59145.21</v>
          </cell>
        </row>
        <row r="56">
          <cell r="L56">
            <v>48266</v>
          </cell>
        </row>
        <row r="57">
          <cell r="L57">
            <v>109500</v>
          </cell>
        </row>
        <row r="59">
          <cell r="L59">
            <v>13978.26</v>
          </cell>
        </row>
        <row r="60">
          <cell r="L60">
            <v>221922.95</v>
          </cell>
        </row>
        <row r="61">
          <cell r="L61">
            <v>2667.17</v>
          </cell>
        </row>
        <row r="65">
          <cell r="L65">
            <v>198469</v>
          </cell>
        </row>
        <row r="66">
          <cell r="L66">
            <v>242190.55</v>
          </cell>
        </row>
        <row r="73">
          <cell r="L73">
            <v>25666.67</v>
          </cell>
        </row>
        <row r="81">
          <cell r="L81">
            <v>8482</v>
          </cell>
        </row>
        <row r="85">
          <cell r="L85">
            <v>60000</v>
          </cell>
        </row>
        <row r="88">
          <cell r="L88">
            <v>5879934.2000000002</v>
          </cell>
        </row>
        <row r="89">
          <cell r="L89">
            <v>1066244.71</v>
          </cell>
        </row>
        <row r="90">
          <cell r="L90">
            <v>549474.23</v>
          </cell>
        </row>
        <row r="91">
          <cell r="L91">
            <v>138518.94</v>
          </cell>
        </row>
        <row r="92">
          <cell r="L92">
            <v>618039.62</v>
          </cell>
        </row>
        <row r="93">
          <cell r="L93">
            <v>450950.34</v>
          </cell>
        </row>
        <row r="94">
          <cell r="L94">
            <v>59984.69</v>
          </cell>
        </row>
        <row r="95">
          <cell r="L95">
            <v>16995</v>
          </cell>
        </row>
        <row r="96">
          <cell r="L96">
            <v>3984</v>
          </cell>
        </row>
        <row r="97">
          <cell r="L97">
            <v>41416.720000000001</v>
          </cell>
        </row>
        <row r="98">
          <cell r="L98">
            <v>46704</v>
          </cell>
        </row>
        <row r="99">
          <cell r="L99">
            <v>118495</v>
          </cell>
        </row>
        <row r="129">
          <cell r="L129">
            <v>70203.45</v>
          </cell>
        </row>
        <row r="150">
          <cell r="L150">
            <v>40008</v>
          </cell>
        </row>
        <row r="156">
          <cell r="L156">
            <v>2827189.14</v>
          </cell>
        </row>
        <row r="168">
          <cell r="L168">
            <v>244000</v>
          </cell>
        </row>
        <row r="176">
          <cell r="L176">
            <v>898500</v>
          </cell>
        </row>
        <row r="177">
          <cell r="L177">
            <v>12250</v>
          </cell>
        </row>
        <row r="178">
          <cell r="L178">
            <v>49555</v>
          </cell>
        </row>
        <row r="180">
          <cell r="L180">
            <v>386410.54</v>
          </cell>
        </row>
        <row r="182">
          <cell r="L182">
            <v>20580000</v>
          </cell>
        </row>
        <row r="187">
          <cell r="L187">
            <v>7065.8</v>
          </cell>
        </row>
        <row r="197">
          <cell r="L197">
            <v>517376.05</v>
          </cell>
        </row>
        <row r="198">
          <cell r="L198">
            <v>575770</v>
          </cell>
        </row>
        <row r="199">
          <cell r="L199">
            <v>133242.81</v>
          </cell>
        </row>
        <row r="200">
          <cell r="L200">
            <v>2702505.64</v>
          </cell>
        </row>
        <row r="201">
          <cell r="L201">
            <v>55245.16</v>
          </cell>
        </row>
        <row r="202">
          <cell r="L202">
            <v>115200</v>
          </cell>
        </row>
        <row r="204">
          <cell r="L204">
            <v>322000</v>
          </cell>
        </row>
        <row r="214">
          <cell r="L214">
            <v>84000</v>
          </cell>
        </row>
        <row r="215">
          <cell r="L215">
            <v>283287.74</v>
          </cell>
        </row>
        <row r="220">
          <cell r="L220">
            <v>99404</v>
          </cell>
        </row>
        <row r="221">
          <cell r="L221">
            <v>266433</v>
          </cell>
        </row>
        <row r="227">
          <cell r="L227">
            <v>90000</v>
          </cell>
        </row>
        <row r="232">
          <cell r="L232">
            <v>250350</v>
          </cell>
        </row>
        <row r="234">
          <cell r="L234">
            <v>60835</v>
          </cell>
        </row>
        <row r="235">
          <cell r="L235">
            <v>74850</v>
          </cell>
        </row>
        <row r="241">
          <cell r="L241">
            <v>191805</v>
          </cell>
        </row>
        <row r="242">
          <cell r="L242">
            <v>371221.64</v>
          </cell>
        </row>
        <row r="243">
          <cell r="L243">
            <v>58000</v>
          </cell>
        </row>
        <row r="253">
          <cell r="L253">
            <v>152283.56</v>
          </cell>
        </row>
        <row r="254">
          <cell r="L254">
            <v>483183</v>
          </cell>
        </row>
        <row r="257">
          <cell r="L257">
            <v>285000</v>
          </cell>
        </row>
        <row r="258">
          <cell r="L258">
            <v>2000000</v>
          </cell>
        </row>
        <row r="260">
          <cell r="L260">
            <v>44550</v>
          </cell>
        </row>
        <row r="265">
          <cell r="L265">
            <v>1481890.23</v>
          </cell>
        </row>
        <row r="267">
          <cell r="L267">
            <v>252621.42</v>
          </cell>
        </row>
        <row r="273">
          <cell r="L273">
            <v>546700.66</v>
          </cell>
        </row>
        <row r="274">
          <cell r="L274">
            <v>82400</v>
          </cell>
        </row>
        <row r="279">
          <cell r="L279">
            <v>19500</v>
          </cell>
        </row>
        <row r="285">
          <cell r="L285">
            <v>1579000</v>
          </cell>
        </row>
        <row r="286">
          <cell r="L286">
            <v>858930.7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1.2019г."/>
      <sheetName val="Лист1"/>
    </sheetNames>
    <sheetDataSet>
      <sheetData sheetId="0">
        <row r="14">
          <cell r="G14">
            <v>1031934</v>
          </cell>
        </row>
        <row r="20">
          <cell r="G20">
            <v>86155</v>
          </cell>
        </row>
        <row r="26">
          <cell r="G26">
            <v>39120</v>
          </cell>
        </row>
        <row r="27">
          <cell r="G27">
            <v>30540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1.2019г."/>
      <sheetName val="Лист1"/>
    </sheetNames>
    <sheetDataSet>
      <sheetData sheetId="0">
        <row r="474">
          <cell r="G474">
            <v>4318554.05</v>
          </cell>
        </row>
        <row r="475">
          <cell r="G475">
            <v>3886659.81</v>
          </cell>
        </row>
        <row r="477">
          <cell r="G477">
            <v>213547.97</v>
          </cell>
        </row>
        <row r="478">
          <cell r="G478">
            <v>192205.33</v>
          </cell>
        </row>
        <row r="479">
          <cell r="G479">
            <v>467897.98</v>
          </cell>
        </row>
        <row r="480">
          <cell r="G480">
            <v>421134.86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5"/>
  <sheetViews>
    <sheetView tabSelected="1" view="pageBreakPreview" topLeftCell="A6" zoomScale="60" zoomScaleNormal="130" workbookViewId="0">
      <pane xSplit="1" ySplit="1" topLeftCell="B7" activePane="bottomRight" state="frozen"/>
      <selection activeCell="A6" sqref="A6"/>
      <selection pane="topRight" activeCell="B6" sqref="B6"/>
      <selection pane="bottomLeft" activeCell="A7" sqref="A7"/>
      <selection pane="bottomRight" activeCell="J25" sqref="J25:J26"/>
    </sheetView>
  </sheetViews>
  <sheetFormatPr defaultRowHeight="12.75"/>
  <cols>
    <col min="1" max="1" width="52.6640625" customWidth="1"/>
    <col min="2" max="2" width="8.83203125" customWidth="1"/>
    <col min="3" max="3" width="6.1640625" customWidth="1"/>
    <col min="4" max="4" width="6" customWidth="1"/>
    <col min="5" max="5" width="14.83203125" customWidth="1"/>
    <col min="6" max="6" width="6" customWidth="1"/>
    <col min="7" max="7" width="9.1640625" customWidth="1"/>
    <col min="8" max="8" width="6" customWidth="1"/>
    <col min="9" max="9" width="7" customWidth="1"/>
    <col min="10" max="10" width="18.33203125" customWidth="1"/>
    <col min="11" max="11" width="18.33203125" style="43" customWidth="1"/>
    <col min="12" max="13" width="18.33203125" customWidth="1"/>
  </cols>
  <sheetData>
    <row r="1" spans="1:13">
      <c r="A1" t="s">
        <v>0</v>
      </c>
    </row>
    <row r="2" spans="1:13" ht="42.75" customHeight="1">
      <c r="A2" s="61" t="s">
        <v>374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ht="12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44"/>
      <c r="L3" s="38"/>
    </row>
    <row r="4" spans="1:13" ht="21" customHeight="1">
      <c r="A4" s="62" t="s">
        <v>373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3">
      <c r="A5" s="59" t="s">
        <v>1</v>
      </c>
      <c r="B5" s="59"/>
      <c r="C5" s="59"/>
      <c r="D5" s="59"/>
      <c r="E5" s="59"/>
      <c r="F5" s="59"/>
      <c r="G5" s="59"/>
      <c r="H5" s="59"/>
      <c r="I5" s="59"/>
    </row>
    <row r="6" spans="1:13" ht="57.75" customHeight="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39" t="s">
        <v>369</v>
      </c>
      <c r="K6" s="45" t="s">
        <v>375</v>
      </c>
      <c r="L6" s="39" t="s">
        <v>372</v>
      </c>
    </row>
    <row r="7" spans="1:13">
      <c r="A7" s="2" t="s">
        <v>11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26">
        <f>J8</f>
        <v>259708217.64000002</v>
      </c>
      <c r="K7" s="46">
        <f t="shared" ref="K7" si="0">K8</f>
        <v>98601088.549999982</v>
      </c>
      <c r="L7" s="26">
        <f>J7-K7</f>
        <v>161107129.09000003</v>
      </c>
      <c r="M7" s="30"/>
    </row>
    <row r="8" spans="1:13">
      <c r="A8" s="3" t="s">
        <v>12</v>
      </c>
      <c r="B8" s="4" t="s">
        <v>13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23">
        <f>J9+J186+J234+J297+J386+J409+J446+J485+J511+J522+J198</f>
        <v>259708217.64000002</v>
      </c>
      <c r="K8" s="47">
        <f>K9+K186+K234+K297+K386+K409+K446+K485+K511+K522+K198</f>
        <v>98601088.549999982</v>
      </c>
      <c r="L8" s="26">
        <f>J8-K8</f>
        <v>161107129.09000003</v>
      </c>
      <c r="M8" s="7"/>
    </row>
    <row r="9" spans="1:13">
      <c r="A9" s="17" t="s">
        <v>14</v>
      </c>
      <c r="B9" s="18" t="s">
        <v>13</v>
      </c>
      <c r="C9" s="18" t="s">
        <v>15</v>
      </c>
      <c r="D9" s="18" t="s">
        <v>0</v>
      </c>
      <c r="E9" s="18" t="s">
        <v>0</v>
      </c>
      <c r="F9" s="18" t="s">
        <v>0</v>
      </c>
      <c r="G9" s="18" t="s">
        <v>0</v>
      </c>
      <c r="H9" s="18" t="s">
        <v>0</v>
      </c>
      <c r="I9" s="18" t="s">
        <v>0</v>
      </c>
      <c r="J9" s="22">
        <f t="shared" ref="J9:K9" si="1">J10+J19+J38+J108</f>
        <v>141890690.06999999</v>
      </c>
      <c r="K9" s="22">
        <f t="shared" si="1"/>
        <v>55084728.039999992</v>
      </c>
      <c r="L9" s="22">
        <f>J9-K9</f>
        <v>86805962.030000001</v>
      </c>
    </row>
    <row r="10" spans="1:13">
      <c r="A10" s="17" t="s">
        <v>16</v>
      </c>
      <c r="B10" s="18" t="s">
        <v>13</v>
      </c>
      <c r="C10" s="18" t="s">
        <v>15</v>
      </c>
      <c r="D10" s="18" t="s">
        <v>17</v>
      </c>
      <c r="E10" s="18" t="s">
        <v>0</v>
      </c>
      <c r="F10" s="18" t="s">
        <v>0</v>
      </c>
      <c r="G10" s="18" t="s">
        <v>0</v>
      </c>
      <c r="H10" s="18" t="s">
        <v>0</v>
      </c>
      <c r="I10" s="18" t="s">
        <v>0</v>
      </c>
      <c r="J10" s="22">
        <f t="shared" ref="J10:K15" si="2">J11</f>
        <v>4448934</v>
      </c>
      <c r="K10" s="40">
        <f t="shared" si="2"/>
        <v>1708972.09</v>
      </c>
      <c r="L10" s="22">
        <f>J10-K10</f>
        <v>2739961.91</v>
      </c>
    </row>
    <row r="11" spans="1:13">
      <c r="A11" s="3" t="s">
        <v>18</v>
      </c>
      <c r="B11" s="4" t="s">
        <v>13</v>
      </c>
      <c r="C11" s="4" t="s">
        <v>15</v>
      </c>
      <c r="D11" s="4" t="s">
        <v>17</v>
      </c>
      <c r="E11" s="4" t="s">
        <v>19</v>
      </c>
      <c r="F11" s="4" t="s">
        <v>0</v>
      </c>
      <c r="G11" s="4" t="s">
        <v>0</v>
      </c>
      <c r="H11" s="4" t="s">
        <v>0</v>
      </c>
      <c r="I11" s="4" t="s">
        <v>0</v>
      </c>
      <c r="J11" s="23">
        <f t="shared" si="2"/>
        <v>4448934</v>
      </c>
      <c r="K11" s="47">
        <f t="shared" si="2"/>
        <v>1708972.09</v>
      </c>
      <c r="L11" s="23">
        <f>J11-K11</f>
        <v>2739961.91</v>
      </c>
      <c r="M11" s="7"/>
    </row>
    <row r="12" spans="1:13" ht="25.5">
      <c r="A12" s="3" t="s">
        <v>20</v>
      </c>
      <c r="B12" s="4" t="s">
        <v>13</v>
      </c>
      <c r="C12" s="4" t="s">
        <v>15</v>
      </c>
      <c r="D12" s="4" t="s">
        <v>17</v>
      </c>
      <c r="E12" s="4" t="s">
        <v>21</v>
      </c>
      <c r="F12" s="4" t="s">
        <v>0</v>
      </c>
      <c r="G12" s="4" t="s">
        <v>0</v>
      </c>
      <c r="H12" s="4" t="s">
        <v>0</v>
      </c>
      <c r="I12" s="4" t="s">
        <v>0</v>
      </c>
      <c r="J12" s="23">
        <f t="shared" si="2"/>
        <v>4448934</v>
      </c>
      <c r="K12" s="47">
        <f t="shared" si="2"/>
        <v>1708972.09</v>
      </c>
      <c r="L12" s="23">
        <f t="shared" ref="L12:L16" si="3">J12-K12</f>
        <v>2739961.91</v>
      </c>
    </row>
    <row r="13" spans="1:13">
      <c r="A13" s="3" t="s">
        <v>22</v>
      </c>
      <c r="B13" s="4" t="s">
        <v>13</v>
      </c>
      <c r="C13" s="4" t="s">
        <v>15</v>
      </c>
      <c r="D13" s="4" t="s">
        <v>17</v>
      </c>
      <c r="E13" s="4" t="s">
        <v>23</v>
      </c>
      <c r="F13" s="4" t="s">
        <v>0</v>
      </c>
      <c r="G13" s="4" t="s">
        <v>0</v>
      </c>
      <c r="H13" s="4" t="s">
        <v>0</v>
      </c>
      <c r="I13" s="4" t="s">
        <v>0</v>
      </c>
      <c r="J13" s="23">
        <f t="shared" si="2"/>
        <v>4448934</v>
      </c>
      <c r="K13" s="47">
        <f t="shared" si="2"/>
        <v>1708972.09</v>
      </c>
      <c r="L13" s="23">
        <f t="shared" si="3"/>
        <v>2739961.91</v>
      </c>
    </row>
    <row r="14" spans="1:13">
      <c r="A14" s="3" t="s">
        <v>24</v>
      </c>
      <c r="B14" s="4" t="s">
        <v>13</v>
      </c>
      <c r="C14" s="4" t="s">
        <v>15</v>
      </c>
      <c r="D14" s="4" t="s">
        <v>17</v>
      </c>
      <c r="E14" s="4" t="s">
        <v>23</v>
      </c>
      <c r="F14" s="4" t="s">
        <v>25</v>
      </c>
      <c r="G14" s="4" t="s">
        <v>0</v>
      </c>
      <c r="H14" s="4" t="s">
        <v>0</v>
      </c>
      <c r="I14" s="4" t="s">
        <v>0</v>
      </c>
      <c r="J14" s="23">
        <f t="shared" si="2"/>
        <v>4448934</v>
      </c>
      <c r="K14" s="47">
        <f t="shared" si="2"/>
        <v>1708972.09</v>
      </c>
      <c r="L14" s="23">
        <f t="shared" si="3"/>
        <v>2739961.91</v>
      </c>
    </row>
    <row r="15" spans="1:13">
      <c r="A15" s="3" t="s">
        <v>26</v>
      </c>
      <c r="B15" s="4" t="s">
        <v>13</v>
      </c>
      <c r="C15" s="4" t="s">
        <v>15</v>
      </c>
      <c r="D15" s="4" t="s">
        <v>17</v>
      </c>
      <c r="E15" s="4" t="s">
        <v>23</v>
      </c>
      <c r="F15" s="4" t="s">
        <v>27</v>
      </c>
      <c r="G15" s="4" t="s">
        <v>0</v>
      </c>
      <c r="H15" s="4" t="s">
        <v>0</v>
      </c>
      <c r="I15" s="4" t="s">
        <v>0</v>
      </c>
      <c r="J15" s="23">
        <f t="shared" si="2"/>
        <v>4448934</v>
      </c>
      <c r="K15" s="47">
        <f t="shared" si="2"/>
        <v>1708972.09</v>
      </c>
      <c r="L15" s="23">
        <f t="shared" si="3"/>
        <v>2739961.91</v>
      </c>
    </row>
    <row r="16" spans="1:13" ht="25.5">
      <c r="A16" s="3" t="s">
        <v>28</v>
      </c>
      <c r="B16" s="4" t="s">
        <v>13</v>
      </c>
      <c r="C16" s="4" t="s">
        <v>15</v>
      </c>
      <c r="D16" s="4" t="s">
        <v>17</v>
      </c>
      <c r="E16" s="4" t="s">
        <v>23</v>
      </c>
      <c r="F16" s="4" t="s">
        <v>29</v>
      </c>
      <c r="G16" s="4" t="s">
        <v>0</v>
      </c>
      <c r="H16" s="4" t="s">
        <v>0</v>
      </c>
      <c r="I16" s="4" t="s">
        <v>0</v>
      </c>
      <c r="J16" s="23">
        <f t="shared" ref="J16" si="4">J17+J18</f>
        <v>4448934</v>
      </c>
      <c r="K16" s="47">
        <f t="shared" ref="K16" si="5">K17+K18</f>
        <v>1708972.09</v>
      </c>
      <c r="L16" s="23">
        <f t="shared" si="3"/>
        <v>2739961.91</v>
      </c>
    </row>
    <row r="17" spans="1:13">
      <c r="A17" s="5" t="s">
        <v>30</v>
      </c>
      <c r="B17" s="6" t="s">
        <v>13</v>
      </c>
      <c r="C17" s="6" t="s">
        <v>15</v>
      </c>
      <c r="D17" s="6" t="s">
        <v>17</v>
      </c>
      <c r="E17" s="6" t="s">
        <v>23</v>
      </c>
      <c r="F17" s="6" t="s">
        <v>29</v>
      </c>
      <c r="G17" s="6" t="s">
        <v>31</v>
      </c>
      <c r="H17" s="6" t="s">
        <v>0</v>
      </c>
      <c r="I17" s="6" t="s">
        <v>0</v>
      </c>
      <c r="J17" s="21">
        <v>3417000</v>
      </c>
      <c r="K17" s="48">
        <f>[1]Sheet1!$L$5</f>
        <v>1376308.84</v>
      </c>
      <c r="L17" s="21">
        <f>J17-K17</f>
        <v>2040691.16</v>
      </c>
      <c r="M17" s="7"/>
    </row>
    <row r="18" spans="1:13">
      <c r="A18" s="5" t="s">
        <v>32</v>
      </c>
      <c r="B18" s="6" t="s">
        <v>13</v>
      </c>
      <c r="C18" s="6" t="s">
        <v>15</v>
      </c>
      <c r="D18" s="6" t="s">
        <v>17</v>
      </c>
      <c r="E18" s="6" t="s">
        <v>23</v>
      </c>
      <c r="F18" s="6">
        <v>129</v>
      </c>
      <c r="G18" s="6" t="s">
        <v>33</v>
      </c>
      <c r="H18" s="6" t="s">
        <v>0</v>
      </c>
      <c r="I18" s="6" t="s">
        <v>0</v>
      </c>
      <c r="J18" s="21">
        <f>'[2]На 01.01.2019г.'!$G$14</f>
        <v>1031934</v>
      </c>
      <c r="K18" s="48">
        <f>[1]Sheet1!$L$7</f>
        <v>332663.25</v>
      </c>
      <c r="L18" s="21">
        <f>J18-K18</f>
        <v>699270.75</v>
      </c>
    </row>
    <row r="19" spans="1:13">
      <c r="A19" s="17" t="s">
        <v>34</v>
      </c>
      <c r="B19" s="18" t="s">
        <v>13</v>
      </c>
      <c r="C19" s="18" t="s">
        <v>15</v>
      </c>
      <c r="D19" s="18" t="s">
        <v>35</v>
      </c>
      <c r="E19" s="18" t="s">
        <v>0</v>
      </c>
      <c r="F19" s="18" t="s">
        <v>0</v>
      </c>
      <c r="G19" s="18" t="s">
        <v>0</v>
      </c>
      <c r="H19" s="18" t="s">
        <v>0</v>
      </c>
      <c r="I19" s="18" t="s">
        <v>0</v>
      </c>
      <c r="J19" s="22">
        <f t="shared" ref="J19:K25" si="6">J20</f>
        <v>326870</v>
      </c>
      <c r="K19" s="40">
        <f t="shared" si="6"/>
        <v>87185</v>
      </c>
      <c r="L19" s="22">
        <f>J19-K19</f>
        <v>239685</v>
      </c>
    </row>
    <row r="20" spans="1:13">
      <c r="A20" s="3" t="s">
        <v>18</v>
      </c>
      <c r="B20" s="4" t="s">
        <v>13</v>
      </c>
      <c r="C20" s="4" t="s">
        <v>15</v>
      </c>
      <c r="D20" s="4" t="s">
        <v>35</v>
      </c>
      <c r="E20" s="4" t="s">
        <v>19</v>
      </c>
      <c r="F20" s="4" t="s">
        <v>0</v>
      </c>
      <c r="G20" s="4" t="s">
        <v>0</v>
      </c>
      <c r="H20" s="4" t="s">
        <v>0</v>
      </c>
      <c r="I20" s="4" t="s">
        <v>0</v>
      </c>
      <c r="J20" s="23">
        <f t="shared" si="6"/>
        <v>326870</v>
      </c>
      <c r="K20" s="47">
        <f t="shared" si="6"/>
        <v>87185</v>
      </c>
      <c r="L20" s="23">
        <f>J20-K20</f>
        <v>239685</v>
      </c>
    </row>
    <row r="21" spans="1:13" ht="25.5">
      <c r="A21" s="3" t="s">
        <v>20</v>
      </c>
      <c r="B21" s="4" t="s">
        <v>13</v>
      </c>
      <c r="C21" s="4" t="s">
        <v>15</v>
      </c>
      <c r="D21" s="4" t="s">
        <v>35</v>
      </c>
      <c r="E21" s="4" t="s">
        <v>21</v>
      </c>
      <c r="F21" s="4" t="s">
        <v>0</v>
      </c>
      <c r="G21" s="4" t="s">
        <v>0</v>
      </c>
      <c r="H21" s="4" t="s">
        <v>0</v>
      </c>
      <c r="I21" s="4" t="s">
        <v>0</v>
      </c>
      <c r="J21" s="23">
        <f t="shared" si="6"/>
        <v>326870</v>
      </c>
      <c r="K21" s="47">
        <f t="shared" si="6"/>
        <v>87185</v>
      </c>
      <c r="L21" s="23">
        <f t="shared" ref="L21:L37" si="7">J21-K21</f>
        <v>239685</v>
      </c>
    </row>
    <row r="22" spans="1:13" ht="25.5">
      <c r="A22" s="3" t="s">
        <v>36</v>
      </c>
      <c r="B22" s="4" t="s">
        <v>13</v>
      </c>
      <c r="C22" s="4" t="s">
        <v>15</v>
      </c>
      <c r="D22" s="4" t="s">
        <v>35</v>
      </c>
      <c r="E22" s="4" t="s">
        <v>37</v>
      </c>
      <c r="F22" s="4" t="s">
        <v>0</v>
      </c>
      <c r="G22" s="4" t="s">
        <v>0</v>
      </c>
      <c r="H22" s="4" t="s">
        <v>0</v>
      </c>
      <c r="I22" s="4" t="s">
        <v>0</v>
      </c>
      <c r="J22" s="23">
        <f>J25+J24+J23</f>
        <v>326870</v>
      </c>
      <c r="K22" s="47">
        <f t="shared" ref="K22" si="8">K25+K24</f>
        <v>87185</v>
      </c>
      <c r="L22" s="23">
        <f t="shared" si="7"/>
        <v>239685</v>
      </c>
    </row>
    <row r="23" spans="1:13">
      <c r="A23" s="3"/>
      <c r="B23" s="4" t="s">
        <v>13</v>
      </c>
      <c r="C23" s="4" t="s">
        <v>15</v>
      </c>
      <c r="D23" s="4" t="s">
        <v>35</v>
      </c>
      <c r="E23" s="4" t="s">
        <v>37</v>
      </c>
      <c r="F23" s="4">
        <v>122</v>
      </c>
      <c r="G23" s="4">
        <v>212</v>
      </c>
      <c r="H23" s="4">
        <v>1104</v>
      </c>
      <c r="I23" s="4"/>
      <c r="J23" s="23">
        <v>3500</v>
      </c>
      <c r="K23" s="47"/>
      <c r="L23" s="23"/>
    </row>
    <row r="24" spans="1:13">
      <c r="A24" s="3"/>
      <c r="B24" s="6" t="s">
        <v>13</v>
      </c>
      <c r="C24" s="6" t="s">
        <v>15</v>
      </c>
      <c r="D24" s="6" t="s">
        <v>35</v>
      </c>
      <c r="E24" s="6" t="s">
        <v>37</v>
      </c>
      <c r="F24" s="6">
        <v>122</v>
      </c>
      <c r="G24" s="14">
        <v>226</v>
      </c>
      <c r="H24" s="14">
        <v>1104</v>
      </c>
      <c r="I24" s="4"/>
      <c r="J24" s="21">
        <f>'[2]На 01.01.2019г.'!$G$20</f>
        <v>86155</v>
      </c>
      <c r="K24" s="48">
        <f>[1]Sheet1!$L$13</f>
        <v>52685</v>
      </c>
      <c r="L24" s="23">
        <f t="shared" si="7"/>
        <v>33470</v>
      </c>
    </row>
    <row r="25" spans="1:13">
      <c r="A25" s="3" t="s">
        <v>38</v>
      </c>
      <c r="B25" s="4" t="s">
        <v>13</v>
      </c>
      <c r="C25" s="4" t="s">
        <v>15</v>
      </c>
      <c r="D25" s="4" t="s">
        <v>35</v>
      </c>
      <c r="E25" s="4" t="s">
        <v>37</v>
      </c>
      <c r="F25" s="4" t="s">
        <v>39</v>
      </c>
      <c r="G25" s="4" t="s">
        <v>0</v>
      </c>
      <c r="H25" s="4" t="s">
        <v>0</v>
      </c>
      <c r="I25" s="4" t="s">
        <v>0</v>
      </c>
      <c r="J25" s="23">
        <f t="shared" si="6"/>
        <v>237215</v>
      </c>
      <c r="K25" s="47">
        <f t="shared" si="6"/>
        <v>34500</v>
      </c>
      <c r="L25" s="23">
        <f t="shared" si="7"/>
        <v>202715</v>
      </c>
    </row>
    <row r="26" spans="1:13">
      <c r="A26" s="3" t="s">
        <v>40</v>
      </c>
      <c r="B26" s="4" t="s">
        <v>13</v>
      </c>
      <c r="C26" s="4" t="s">
        <v>15</v>
      </c>
      <c r="D26" s="4" t="s">
        <v>35</v>
      </c>
      <c r="E26" s="4" t="s">
        <v>37</v>
      </c>
      <c r="F26" s="4" t="s">
        <v>41</v>
      </c>
      <c r="G26" s="4" t="s">
        <v>0</v>
      </c>
      <c r="H26" s="4" t="s">
        <v>0</v>
      </c>
      <c r="I26" s="4" t="s">
        <v>0</v>
      </c>
      <c r="J26" s="23">
        <f>J27+J30</f>
        <v>237215</v>
      </c>
      <c r="K26" s="47">
        <f t="shared" ref="K26" si="9">K27+K30</f>
        <v>34500</v>
      </c>
      <c r="L26" s="23">
        <f t="shared" si="7"/>
        <v>202715</v>
      </c>
    </row>
    <row r="27" spans="1:13">
      <c r="A27" s="3" t="s">
        <v>42</v>
      </c>
      <c r="B27" s="4" t="s">
        <v>13</v>
      </c>
      <c r="C27" s="4" t="s">
        <v>15</v>
      </c>
      <c r="D27" s="4" t="s">
        <v>35</v>
      </c>
      <c r="E27" s="4" t="s">
        <v>37</v>
      </c>
      <c r="F27" s="4" t="s">
        <v>43</v>
      </c>
      <c r="G27" s="4" t="s">
        <v>0</v>
      </c>
      <c r="H27" s="4" t="s">
        <v>0</v>
      </c>
      <c r="I27" s="4" t="s">
        <v>0</v>
      </c>
      <c r="J27" s="23">
        <f t="shared" ref="J27:K28" si="10">J28</f>
        <v>18530</v>
      </c>
      <c r="K27" s="47">
        <f t="shared" si="10"/>
        <v>0</v>
      </c>
      <c r="L27" s="23">
        <f t="shared" si="7"/>
        <v>18530</v>
      </c>
    </row>
    <row r="28" spans="1:13">
      <c r="A28" s="5" t="s">
        <v>44</v>
      </c>
      <c r="B28" s="6" t="s">
        <v>13</v>
      </c>
      <c r="C28" s="6" t="s">
        <v>15</v>
      </c>
      <c r="D28" s="6" t="s">
        <v>35</v>
      </c>
      <c r="E28" s="6" t="s">
        <v>37</v>
      </c>
      <c r="F28" s="6" t="s">
        <v>43</v>
      </c>
      <c r="G28" s="6" t="s">
        <v>45</v>
      </c>
      <c r="H28" s="6" t="s">
        <v>0</v>
      </c>
      <c r="I28" s="6" t="s">
        <v>0</v>
      </c>
      <c r="J28" s="24">
        <f t="shared" si="10"/>
        <v>18530</v>
      </c>
      <c r="K28" s="49">
        <f t="shared" si="10"/>
        <v>0</v>
      </c>
      <c r="L28" s="23">
        <f t="shared" si="7"/>
        <v>18530</v>
      </c>
    </row>
    <row r="29" spans="1:13">
      <c r="A29" s="5" t="s">
        <v>46</v>
      </c>
      <c r="B29" s="6" t="s">
        <v>13</v>
      </c>
      <c r="C29" s="6" t="s">
        <v>15</v>
      </c>
      <c r="D29" s="6" t="s">
        <v>35</v>
      </c>
      <c r="E29" s="6" t="s">
        <v>37</v>
      </c>
      <c r="F29" s="6" t="s">
        <v>43</v>
      </c>
      <c r="G29" s="6">
        <v>346</v>
      </c>
      <c r="H29" s="6" t="s">
        <v>0</v>
      </c>
      <c r="I29" s="6" t="s">
        <v>47</v>
      </c>
      <c r="J29" s="21">
        <v>18530</v>
      </c>
      <c r="K29" s="48">
        <v>0</v>
      </c>
      <c r="L29" s="23">
        <f t="shared" si="7"/>
        <v>18530</v>
      </c>
    </row>
    <row r="30" spans="1:13" ht="38.25">
      <c r="A30" s="3" t="s">
        <v>48</v>
      </c>
      <c r="B30" s="4" t="s">
        <v>13</v>
      </c>
      <c r="C30" s="4" t="s">
        <v>15</v>
      </c>
      <c r="D30" s="4" t="s">
        <v>35</v>
      </c>
      <c r="E30" s="4" t="s">
        <v>37</v>
      </c>
      <c r="F30" s="4" t="s">
        <v>49</v>
      </c>
      <c r="G30" s="4" t="s">
        <v>0</v>
      </c>
      <c r="H30" s="4" t="s">
        <v>0</v>
      </c>
      <c r="I30" s="4" t="s">
        <v>0</v>
      </c>
      <c r="J30" s="23">
        <f>J33+J35+J32+J31</f>
        <v>218685</v>
      </c>
      <c r="K30" s="47">
        <f>K33+K35+K32+K31</f>
        <v>34500</v>
      </c>
      <c r="L30" s="23">
        <f t="shared" si="7"/>
        <v>184185</v>
      </c>
    </row>
    <row r="31" spans="1:13">
      <c r="A31" s="3"/>
      <c r="B31" s="4" t="s">
        <v>13</v>
      </c>
      <c r="C31" s="4" t="s">
        <v>15</v>
      </c>
      <c r="D31" s="4" t="s">
        <v>35</v>
      </c>
      <c r="E31" s="4" t="s">
        <v>37</v>
      </c>
      <c r="F31" s="4" t="s">
        <v>49</v>
      </c>
      <c r="G31" s="4">
        <v>226</v>
      </c>
      <c r="H31" s="4">
        <v>1104</v>
      </c>
      <c r="I31" s="4"/>
      <c r="J31" s="23">
        <v>12615</v>
      </c>
      <c r="K31" s="47">
        <f>[1]Sheet1!$L$16</f>
        <v>10000</v>
      </c>
      <c r="L31" s="23"/>
    </row>
    <row r="32" spans="1:13">
      <c r="A32" s="3"/>
      <c r="B32" s="6" t="s">
        <v>13</v>
      </c>
      <c r="C32" s="6" t="s">
        <v>15</v>
      </c>
      <c r="D32" s="6" t="s">
        <v>35</v>
      </c>
      <c r="E32" s="6" t="s">
        <v>37</v>
      </c>
      <c r="F32" s="6" t="s">
        <v>49</v>
      </c>
      <c r="G32" s="14">
        <v>226</v>
      </c>
      <c r="H32" s="14">
        <v>1140</v>
      </c>
      <c r="I32" s="4"/>
      <c r="J32" s="41">
        <v>32000</v>
      </c>
      <c r="K32" s="50">
        <f>[1]Sheet1!$L$17</f>
        <v>10500</v>
      </c>
      <c r="L32" s="23">
        <f t="shared" si="7"/>
        <v>21500</v>
      </c>
    </row>
    <row r="33" spans="1:12">
      <c r="A33" s="5" t="s">
        <v>50</v>
      </c>
      <c r="B33" s="6" t="s">
        <v>13</v>
      </c>
      <c r="C33" s="6" t="s">
        <v>15</v>
      </c>
      <c r="D33" s="6" t="s">
        <v>35</v>
      </c>
      <c r="E33" s="6" t="s">
        <v>37</v>
      </c>
      <c r="F33" s="6" t="s">
        <v>49</v>
      </c>
      <c r="G33" s="6">
        <v>340</v>
      </c>
      <c r="H33" s="6" t="s">
        <v>0</v>
      </c>
      <c r="I33" s="6" t="s">
        <v>0</v>
      </c>
      <c r="J33" s="25">
        <f t="shared" ref="J33:K33" si="11">J34</f>
        <v>104410</v>
      </c>
      <c r="K33" s="50">
        <f t="shared" si="11"/>
        <v>0</v>
      </c>
      <c r="L33" s="23">
        <f t="shared" si="7"/>
        <v>104410</v>
      </c>
    </row>
    <row r="34" spans="1:12" ht="38.25">
      <c r="A34" s="5" t="s">
        <v>52</v>
      </c>
      <c r="B34" s="6" t="s">
        <v>13</v>
      </c>
      <c r="C34" s="6" t="s">
        <v>15</v>
      </c>
      <c r="D34" s="6" t="s">
        <v>35</v>
      </c>
      <c r="E34" s="6" t="s">
        <v>37</v>
      </c>
      <c r="F34" s="6" t="s">
        <v>49</v>
      </c>
      <c r="G34" s="6">
        <v>349</v>
      </c>
      <c r="H34" s="6" t="s">
        <v>0</v>
      </c>
      <c r="I34" s="6" t="s">
        <v>53</v>
      </c>
      <c r="J34" s="21">
        <v>104410</v>
      </c>
      <c r="K34" s="48">
        <v>0</v>
      </c>
      <c r="L34" s="23">
        <f t="shared" si="7"/>
        <v>104410</v>
      </c>
    </row>
    <row r="35" spans="1:12">
      <c r="A35" s="5" t="s">
        <v>44</v>
      </c>
      <c r="B35" s="6" t="s">
        <v>13</v>
      </c>
      <c r="C35" s="6" t="s">
        <v>15</v>
      </c>
      <c r="D35" s="6" t="s">
        <v>35</v>
      </c>
      <c r="E35" s="6" t="s">
        <v>37</v>
      </c>
      <c r="F35" s="6" t="s">
        <v>49</v>
      </c>
      <c r="G35" s="6" t="s">
        <v>45</v>
      </c>
      <c r="H35" s="6" t="s">
        <v>0</v>
      </c>
      <c r="I35" s="6" t="s">
        <v>0</v>
      </c>
      <c r="J35" s="24">
        <f>J36+J37</f>
        <v>69660</v>
      </c>
      <c r="K35" s="49">
        <f>K36+K37</f>
        <v>14000</v>
      </c>
      <c r="L35" s="23">
        <f t="shared" si="7"/>
        <v>55660</v>
      </c>
    </row>
    <row r="36" spans="1:12">
      <c r="A36" s="5" t="s">
        <v>54</v>
      </c>
      <c r="B36" s="6" t="s">
        <v>13</v>
      </c>
      <c r="C36" s="6" t="s">
        <v>15</v>
      </c>
      <c r="D36" s="6" t="s">
        <v>35</v>
      </c>
      <c r="E36" s="6" t="s">
        <v>37</v>
      </c>
      <c r="F36" s="6" t="s">
        <v>49</v>
      </c>
      <c r="G36" s="6">
        <v>342</v>
      </c>
      <c r="H36" s="6" t="s">
        <v>0</v>
      </c>
      <c r="I36" s="6" t="s">
        <v>55</v>
      </c>
      <c r="J36" s="42">
        <f>'[2]На 01.01.2019г.'!$G$26</f>
        <v>39120</v>
      </c>
      <c r="K36" s="48">
        <f>[1]Sheet1!$L$21</f>
        <v>14000</v>
      </c>
      <c r="L36" s="23">
        <f t="shared" si="7"/>
        <v>25120</v>
      </c>
    </row>
    <row r="37" spans="1:12">
      <c r="A37" s="5" t="s">
        <v>46</v>
      </c>
      <c r="B37" s="6" t="s">
        <v>13</v>
      </c>
      <c r="C37" s="6" t="s">
        <v>15</v>
      </c>
      <c r="D37" s="6" t="s">
        <v>35</v>
      </c>
      <c r="E37" s="6" t="s">
        <v>37</v>
      </c>
      <c r="F37" s="6" t="s">
        <v>49</v>
      </c>
      <c r="G37" s="6">
        <v>346</v>
      </c>
      <c r="H37" s="6" t="s">
        <v>0</v>
      </c>
      <c r="I37" s="6" t="s">
        <v>47</v>
      </c>
      <c r="J37" s="21">
        <f>'[2]На 01.01.2019г.'!$G$27</f>
        <v>30540</v>
      </c>
      <c r="K37" s="48">
        <v>0</v>
      </c>
      <c r="L37" s="23">
        <f t="shared" si="7"/>
        <v>30540</v>
      </c>
    </row>
    <row r="38" spans="1:12" ht="25.5">
      <c r="A38" s="17" t="s">
        <v>56</v>
      </c>
      <c r="B38" s="18" t="s">
        <v>13</v>
      </c>
      <c r="C38" s="18" t="s">
        <v>15</v>
      </c>
      <c r="D38" s="18" t="s">
        <v>57</v>
      </c>
      <c r="E38" s="18" t="s">
        <v>0</v>
      </c>
      <c r="F38" s="18" t="s">
        <v>0</v>
      </c>
      <c r="G38" s="18" t="s">
        <v>0</v>
      </c>
      <c r="H38" s="18" t="s">
        <v>0</v>
      </c>
      <c r="I38" s="18" t="s">
        <v>0</v>
      </c>
      <c r="J38" s="22">
        <f t="shared" ref="J38:K38" si="12">J39+J47</f>
        <v>90688276.719999999</v>
      </c>
      <c r="K38" s="40">
        <f t="shared" si="12"/>
        <v>44203680.829999991</v>
      </c>
      <c r="L38" s="22">
        <f>J38-K38</f>
        <v>46484595.890000008</v>
      </c>
    </row>
    <row r="39" spans="1:12" ht="25.5">
      <c r="A39" s="3" t="s">
        <v>58</v>
      </c>
      <c r="B39" s="4" t="s">
        <v>13</v>
      </c>
      <c r="C39" s="4" t="s">
        <v>15</v>
      </c>
      <c r="D39" s="4" t="s">
        <v>57</v>
      </c>
      <c r="E39" s="4" t="s">
        <v>59</v>
      </c>
      <c r="F39" s="4" t="s">
        <v>0</v>
      </c>
      <c r="G39" s="4" t="s">
        <v>0</v>
      </c>
      <c r="H39" s="4" t="s">
        <v>0</v>
      </c>
      <c r="I39" s="4" t="s">
        <v>0</v>
      </c>
      <c r="J39" s="23">
        <f t="shared" ref="J39:K45" si="13">J40</f>
        <v>250000</v>
      </c>
      <c r="K39" s="47">
        <f t="shared" si="13"/>
        <v>171150</v>
      </c>
      <c r="L39" s="23">
        <f>J39-K39</f>
        <v>78850</v>
      </c>
    </row>
    <row r="40" spans="1:12">
      <c r="A40" s="3" t="s">
        <v>60</v>
      </c>
      <c r="B40" s="4" t="s">
        <v>13</v>
      </c>
      <c r="C40" s="4" t="s">
        <v>15</v>
      </c>
      <c r="D40" s="4" t="s">
        <v>57</v>
      </c>
      <c r="E40" s="4" t="s">
        <v>61</v>
      </c>
      <c r="F40" s="4" t="s">
        <v>0</v>
      </c>
      <c r="G40" s="4" t="s">
        <v>0</v>
      </c>
      <c r="H40" s="4" t="s">
        <v>0</v>
      </c>
      <c r="I40" s="4" t="s">
        <v>0</v>
      </c>
      <c r="J40" s="23">
        <f t="shared" si="13"/>
        <v>250000</v>
      </c>
      <c r="K40" s="47">
        <f t="shared" si="13"/>
        <v>171150</v>
      </c>
      <c r="L40" s="23">
        <f t="shared" ref="L40:L106" si="14">J40-K40</f>
        <v>78850</v>
      </c>
    </row>
    <row r="41" spans="1:12" ht="38.25">
      <c r="A41" s="3" t="s">
        <v>62</v>
      </c>
      <c r="B41" s="4" t="s">
        <v>13</v>
      </c>
      <c r="C41" s="4" t="s">
        <v>15</v>
      </c>
      <c r="D41" s="4" t="s">
        <v>57</v>
      </c>
      <c r="E41" s="4" t="s">
        <v>63</v>
      </c>
      <c r="F41" s="4" t="s">
        <v>0</v>
      </c>
      <c r="G41" s="4" t="s">
        <v>0</v>
      </c>
      <c r="H41" s="4" t="s">
        <v>0</v>
      </c>
      <c r="I41" s="4" t="s">
        <v>0</v>
      </c>
      <c r="J41" s="23">
        <f t="shared" si="13"/>
        <v>250000</v>
      </c>
      <c r="K41" s="47">
        <f t="shared" si="13"/>
        <v>171150</v>
      </c>
      <c r="L41" s="23">
        <f t="shared" si="14"/>
        <v>78850</v>
      </c>
    </row>
    <row r="42" spans="1:12">
      <c r="A42" s="3" t="s">
        <v>38</v>
      </c>
      <c r="B42" s="4" t="s">
        <v>13</v>
      </c>
      <c r="C42" s="4" t="s">
        <v>15</v>
      </c>
      <c r="D42" s="4" t="s">
        <v>57</v>
      </c>
      <c r="E42" s="4" t="s">
        <v>63</v>
      </c>
      <c r="F42" s="4" t="s">
        <v>39</v>
      </c>
      <c r="G42" s="4" t="s">
        <v>0</v>
      </c>
      <c r="H42" s="4" t="s">
        <v>0</v>
      </c>
      <c r="I42" s="4" t="s">
        <v>0</v>
      </c>
      <c r="J42" s="23">
        <f t="shared" si="13"/>
        <v>250000</v>
      </c>
      <c r="K42" s="47">
        <f t="shared" si="13"/>
        <v>171150</v>
      </c>
      <c r="L42" s="23">
        <f t="shared" si="14"/>
        <v>78850</v>
      </c>
    </row>
    <row r="43" spans="1:12">
      <c r="A43" s="3" t="s">
        <v>40</v>
      </c>
      <c r="B43" s="4" t="s">
        <v>13</v>
      </c>
      <c r="C43" s="4" t="s">
        <v>15</v>
      </c>
      <c r="D43" s="4" t="s">
        <v>57</v>
      </c>
      <c r="E43" s="4" t="s">
        <v>63</v>
      </c>
      <c r="F43" s="4" t="s">
        <v>41</v>
      </c>
      <c r="G43" s="4" t="s">
        <v>0</v>
      </c>
      <c r="H43" s="4" t="s">
        <v>0</v>
      </c>
      <c r="I43" s="4" t="s">
        <v>0</v>
      </c>
      <c r="J43" s="23">
        <f t="shared" si="13"/>
        <v>250000</v>
      </c>
      <c r="K43" s="47">
        <f t="shared" si="13"/>
        <v>171150</v>
      </c>
      <c r="L43" s="23">
        <f t="shared" si="14"/>
        <v>78850</v>
      </c>
    </row>
    <row r="44" spans="1:12" ht="38.25">
      <c r="A44" s="3" t="s">
        <v>48</v>
      </c>
      <c r="B44" s="4" t="s">
        <v>13</v>
      </c>
      <c r="C44" s="4" t="s">
        <v>15</v>
      </c>
      <c r="D44" s="4" t="s">
        <v>57</v>
      </c>
      <c r="E44" s="4" t="s">
        <v>63</v>
      </c>
      <c r="F44" s="4" t="s">
        <v>49</v>
      </c>
      <c r="G44" s="4" t="s">
        <v>0</v>
      </c>
      <c r="H44" s="4" t="s">
        <v>0</v>
      </c>
      <c r="I44" s="4" t="s">
        <v>0</v>
      </c>
      <c r="J44" s="23">
        <f t="shared" si="13"/>
        <v>250000</v>
      </c>
      <c r="K44" s="47">
        <f t="shared" si="13"/>
        <v>171150</v>
      </c>
      <c r="L44" s="23">
        <f t="shared" si="14"/>
        <v>78850</v>
      </c>
    </row>
    <row r="45" spans="1:12">
      <c r="A45" s="5" t="s">
        <v>64</v>
      </c>
      <c r="B45" s="6" t="s">
        <v>13</v>
      </c>
      <c r="C45" s="6" t="s">
        <v>15</v>
      </c>
      <c r="D45" s="6" t="s">
        <v>57</v>
      </c>
      <c r="E45" s="6" t="s">
        <v>63</v>
      </c>
      <c r="F45" s="6" t="s">
        <v>49</v>
      </c>
      <c r="G45" s="6" t="s">
        <v>65</v>
      </c>
      <c r="H45" s="6" t="s">
        <v>0</v>
      </c>
      <c r="I45" s="6" t="s">
        <v>0</v>
      </c>
      <c r="J45" s="24">
        <f t="shared" si="13"/>
        <v>250000</v>
      </c>
      <c r="K45" s="49">
        <f t="shared" si="13"/>
        <v>171150</v>
      </c>
      <c r="L45" s="23">
        <f t="shared" si="14"/>
        <v>78850</v>
      </c>
    </row>
    <row r="46" spans="1:12">
      <c r="A46" s="5" t="s">
        <v>66</v>
      </c>
      <c r="B46" s="6" t="s">
        <v>13</v>
      </c>
      <c r="C46" s="6" t="s">
        <v>15</v>
      </c>
      <c r="D46" s="6" t="s">
        <v>57</v>
      </c>
      <c r="E46" s="6" t="s">
        <v>63</v>
      </c>
      <c r="F46" s="6" t="s">
        <v>49</v>
      </c>
      <c r="G46" s="6" t="s">
        <v>65</v>
      </c>
      <c r="H46" s="6" t="s">
        <v>0</v>
      </c>
      <c r="I46" s="6" t="s">
        <v>67</v>
      </c>
      <c r="J46" s="21">
        <v>250000</v>
      </c>
      <c r="K46" s="48">
        <f>[1]Sheet1!$L$28</f>
        <v>171150</v>
      </c>
      <c r="L46" s="23">
        <f t="shared" si="14"/>
        <v>78850</v>
      </c>
    </row>
    <row r="47" spans="1:12">
      <c r="A47" s="3" t="s">
        <v>18</v>
      </c>
      <c r="B47" s="4" t="s">
        <v>13</v>
      </c>
      <c r="C47" s="4" t="s">
        <v>15</v>
      </c>
      <c r="D47" s="4" t="s">
        <v>57</v>
      </c>
      <c r="E47" s="4" t="s">
        <v>19</v>
      </c>
      <c r="F47" s="4" t="s">
        <v>0</v>
      </c>
      <c r="G47" s="4" t="s">
        <v>0</v>
      </c>
      <c r="H47" s="4" t="s">
        <v>0</v>
      </c>
      <c r="I47" s="4" t="s">
        <v>0</v>
      </c>
      <c r="J47" s="23">
        <f t="shared" ref="J47" si="15">J48+J101</f>
        <v>90438276.719999999</v>
      </c>
      <c r="K47" s="47">
        <f>K48+K101</f>
        <v>44032530.829999991</v>
      </c>
      <c r="L47" s="23">
        <f t="shared" si="14"/>
        <v>46405745.890000008</v>
      </c>
    </row>
    <row r="48" spans="1:12" ht="25.5">
      <c r="A48" s="3" t="s">
        <v>20</v>
      </c>
      <c r="B48" s="4" t="s">
        <v>13</v>
      </c>
      <c r="C48" s="4" t="s">
        <v>15</v>
      </c>
      <c r="D48" s="4" t="s">
        <v>57</v>
      </c>
      <c r="E48" s="4" t="s">
        <v>21</v>
      </c>
      <c r="F48" s="4" t="s">
        <v>0</v>
      </c>
      <c r="G48" s="4" t="s">
        <v>0</v>
      </c>
      <c r="H48" s="4" t="s">
        <v>0</v>
      </c>
      <c r="I48" s="4" t="s">
        <v>0</v>
      </c>
      <c r="J48" s="23">
        <f t="shared" ref="J48" si="16">J49</f>
        <v>89572876.719999999</v>
      </c>
      <c r="K48" s="47">
        <f>K49</f>
        <v>44032530.829999991</v>
      </c>
      <c r="L48" s="23">
        <f t="shared" si="14"/>
        <v>45540345.890000008</v>
      </c>
    </row>
    <row r="49" spans="1:13" ht="25.5">
      <c r="A49" s="3" t="s">
        <v>36</v>
      </c>
      <c r="B49" s="4" t="s">
        <v>13</v>
      </c>
      <c r="C49" s="4" t="s">
        <v>15</v>
      </c>
      <c r="D49" s="4" t="s">
        <v>57</v>
      </c>
      <c r="E49" s="4" t="s">
        <v>37</v>
      </c>
      <c r="F49" s="4" t="s">
        <v>0</v>
      </c>
      <c r="G49" s="4" t="s">
        <v>0</v>
      </c>
      <c r="H49" s="4" t="s">
        <v>0</v>
      </c>
      <c r="I49" s="4" t="s">
        <v>0</v>
      </c>
      <c r="J49" s="23">
        <f>J50+J64</f>
        <v>89572876.719999999</v>
      </c>
      <c r="K49" s="47">
        <f>K50+K64</f>
        <v>44032530.829999991</v>
      </c>
      <c r="L49" s="23">
        <f t="shared" si="14"/>
        <v>45540345.890000008</v>
      </c>
    </row>
    <row r="50" spans="1:13">
      <c r="A50" s="3" t="s">
        <v>24</v>
      </c>
      <c r="B50" s="4" t="s">
        <v>13</v>
      </c>
      <c r="C50" s="4" t="s">
        <v>15</v>
      </c>
      <c r="D50" s="4" t="s">
        <v>57</v>
      </c>
      <c r="E50" s="4" t="s">
        <v>37</v>
      </c>
      <c r="F50" s="4" t="s">
        <v>25</v>
      </c>
      <c r="G50" s="4" t="s">
        <v>0</v>
      </c>
      <c r="H50" s="4" t="s">
        <v>0</v>
      </c>
      <c r="I50" s="4" t="s">
        <v>0</v>
      </c>
      <c r="J50" s="23">
        <f>J51</f>
        <v>80002745.25</v>
      </c>
      <c r="K50" s="47">
        <f t="shared" ref="K50" si="17">K51</f>
        <v>41004298.029999994</v>
      </c>
      <c r="L50" s="23">
        <f t="shared" si="14"/>
        <v>38998447.220000006</v>
      </c>
    </row>
    <row r="51" spans="1:13">
      <c r="A51" s="3" t="s">
        <v>26</v>
      </c>
      <c r="B51" s="4" t="s">
        <v>13</v>
      </c>
      <c r="C51" s="4" t="s">
        <v>15</v>
      </c>
      <c r="D51" s="4" t="s">
        <v>57</v>
      </c>
      <c r="E51" s="4" t="s">
        <v>37</v>
      </c>
      <c r="F51" s="4" t="s">
        <v>27</v>
      </c>
      <c r="G51" s="4" t="s">
        <v>0</v>
      </c>
      <c r="H51" s="4" t="s">
        <v>0</v>
      </c>
      <c r="I51" s="4" t="s">
        <v>0</v>
      </c>
      <c r="J51" s="31">
        <f>J52+J56</f>
        <v>80002745.25</v>
      </c>
      <c r="K51" s="51">
        <f t="shared" ref="K51" si="18">K52+K56</f>
        <v>41004298.029999994</v>
      </c>
      <c r="L51" s="23">
        <f t="shared" si="14"/>
        <v>38998447.220000006</v>
      </c>
    </row>
    <row r="52" spans="1:13" ht="25.5">
      <c r="A52" s="3" t="s">
        <v>28</v>
      </c>
      <c r="B52" s="4" t="s">
        <v>13</v>
      </c>
      <c r="C52" s="4" t="s">
        <v>15</v>
      </c>
      <c r="D52" s="4" t="s">
        <v>57</v>
      </c>
      <c r="E52" s="4" t="s">
        <v>37</v>
      </c>
      <c r="F52" s="4" t="s">
        <v>29</v>
      </c>
      <c r="G52" s="4" t="s">
        <v>0</v>
      </c>
      <c r="H52" s="4" t="s">
        <v>0</v>
      </c>
      <c r="I52" s="4" t="s">
        <v>0</v>
      </c>
      <c r="J52" s="23">
        <f>J53+J55+J54</f>
        <v>76200745.25</v>
      </c>
      <c r="K52" s="47">
        <f>K53+K55+K54</f>
        <v>38265276.389999993</v>
      </c>
      <c r="L52" s="23">
        <f t="shared" si="14"/>
        <v>37935468.860000007</v>
      </c>
    </row>
    <row r="53" spans="1:13">
      <c r="A53" s="5" t="s">
        <v>30</v>
      </c>
      <c r="B53" s="6" t="s">
        <v>13</v>
      </c>
      <c r="C53" s="6" t="s">
        <v>15</v>
      </c>
      <c r="D53" s="6" t="s">
        <v>57</v>
      </c>
      <c r="E53" s="6" t="s">
        <v>37</v>
      </c>
      <c r="F53" s="6" t="s">
        <v>29</v>
      </c>
      <c r="G53" s="6" t="s">
        <v>31</v>
      </c>
      <c r="H53" s="6" t="s">
        <v>0</v>
      </c>
      <c r="I53" s="6" t="s">
        <v>0</v>
      </c>
      <c r="J53" s="21">
        <v>58367400.25</v>
      </c>
      <c r="K53" s="48">
        <f>[1]Sheet1!$L$29</f>
        <v>29619612.43</v>
      </c>
      <c r="L53" s="23">
        <f t="shared" si="14"/>
        <v>28747787.82</v>
      </c>
      <c r="M53" s="7"/>
    </row>
    <row r="54" spans="1:13">
      <c r="A54" s="5"/>
      <c r="B54" s="6" t="s">
        <v>13</v>
      </c>
      <c r="C54" s="6" t="s">
        <v>15</v>
      </c>
      <c r="D54" s="6" t="s">
        <v>57</v>
      </c>
      <c r="E54" s="6" t="s">
        <v>37</v>
      </c>
      <c r="F54" s="6" t="s">
        <v>29</v>
      </c>
      <c r="G54" s="6">
        <v>266</v>
      </c>
      <c r="H54" s="6"/>
      <c r="I54" s="6"/>
      <c r="J54" s="21">
        <v>178000</v>
      </c>
      <c r="K54" s="48">
        <f>[1]Sheet1!$L$31</f>
        <v>77922.12</v>
      </c>
      <c r="L54" s="23">
        <f t="shared" si="14"/>
        <v>100077.88</v>
      </c>
    </row>
    <row r="55" spans="1:13">
      <c r="A55" s="5" t="s">
        <v>32</v>
      </c>
      <c r="B55" s="6" t="s">
        <v>13</v>
      </c>
      <c r="C55" s="6" t="s">
        <v>15</v>
      </c>
      <c r="D55" s="6" t="s">
        <v>57</v>
      </c>
      <c r="E55" s="6" t="s">
        <v>37</v>
      </c>
      <c r="F55" s="6">
        <v>129</v>
      </c>
      <c r="G55" s="6" t="s">
        <v>33</v>
      </c>
      <c r="H55" s="6" t="s">
        <v>0</v>
      </c>
      <c r="I55" s="6" t="s">
        <v>0</v>
      </c>
      <c r="J55" s="21">
        <v>17655345</v>
      </c>
      <c r="K55" s="48">
        <f>[1]Sheet1!$L$40</f>
        <v>8567741.8399999999</v>
      </c>
      <c r="L55" s="23">
        <f t="shared" si="14"/>
        <v>9087603.1600000001</v>
      </c>
    </row>
    <row r="56" spans="1:13" ht="38.25">
      <c r="A56" s="3" t="s">
        <v>68</v>
      </c>
      <c r="B56" s="4" t="s">
        <v>13</v>
      </c>
      <c r="C56" s="4" t="s">
        <v>15</v>
      </c>
      <c r="D56" s="4" t="s">
        <v>57</v>
      </c>
      <c r="E56" s="4" t="s">
        <v>37</v>
      </c>
      <c r="F56" s="4" t="s">
        <v>69</v>
      </c>
      <c r="G56" s="4" t="s">
        <v>0</v>
      </c>
      <c r="H56" s="4" t="s">
        <v>0</v>
      </c>
      <c r="I56" s="4" t="s">
        <v>0</v>
      </c>
      <c r="J56" s="23">
        <f t="shared" ref="J56" si="19">J57</f>
        <v>3802000</v>
      </c>
      <c r="K56" s="47">
        <f>K57</f>
        <v>2739021.64</v>
      </c>
      <c r="L56" s="23">
        <f t="shared" si="14"/>
        <v>1062978.3599999999</v>
      </c>
    </row>
    <row r="57" spans="1:13">
      <c r="A57" s="5" t="s">
        <v>70</v>
      </c>
      <c r="B57" s="6" t="s">
        <v>13</v>
      </c>
      <c r="C57" s="6" t="s">
        <v>15</v>
      </c>
      <c r="D57" s="6" t="s">
        <v>57</v>
      </c>
      <c r="E57" s="6" t="s">
        <v>37</v>
      </c>
      <c r="F57" s="6" t="s">
        <v>69</v>
      </c>
      <c r="G57" s="6" t="s">
        <v>71</v>
      </c>
      <c r="H57" s="6" t="s">
        <v>0</v>
      </c>
      <c r="I57" s="6" t="s">
        <v>0</v>
      </c>
      <c r="J57" s="49">
        <f>J58+J59+J60+J61+J63+J62</f>
        <v>3802000</v>
      </c>
      <c r="K57" s="49">
        <f>K58+K59+K60+K61+K63+K62</f>
        <v>2739021.64</v>
      </c>
      <c r="L57" s="23">
        <f t="shared" si="14"/>
        <v>1062978.3599999999</v>
      </c>
    </row>
    <row r="58" spans="1:13">
      <c r="A58" s="5" t="s">
        <v>72</v>
      </c>
      <c r="B58" s="6" t="s">
        <v>13</v>
      </c>
      <c r="C58" s="6" t="s">
        <v>15</v>
      </c>
      <c r="D58" s="6" t="s">
        <v>57</v>
      </c>
      <c r="E58" s="6" t="s">
        <v>37</v>
      </c>
      <c r="F58" s="6" t="s">
        <v>69</v>
      </c>
      <c r="G58" s="6">
        <v>214</v>
      </c>
      <c r="H58" s="6" t="s">
        <v>0</v>
      </c>
      <c r="I58" s="6" t="s">
        <v>73</v>
      </c>
      <c r="J58" s="21">
        <v>2600000</v>
      </c>
      <c r="K58" s="48">
        <f>[1]Sheet1!$L$35</f>
        <v>2056564.13</v>
      </c>
      <c r="L58" s="23">
        <f t="shared" si="14"/>
        <v>543435.87000000011</v>
      </c>
    </row>
    <row r="59" spans="1:13">
      <c r="A59" s="5" t="s">
        <v>74</v>
      </c>
      <c r="B59" s="6" t="s">
        <v>13</v>
      </c>
      <c r="C59" s="6" t="s">
        <v>15</v>
      </c>
      <c r="D59" s="6" t="s">
        <v>57</v>
      </c>
      <c r="E59" s="6" t="s">
        <v>37</v>
      </c>
      <c r="F59" s="6" t="s">
        <v>69</v>
      </c>
      <c r="G59" s="6" t="s">
        <v>71</v>
      </c>
      <c r="H59" s="6" t="s">
        <v>0</v>
      </c>
      <c r="I59" s="6" t="s">
        <v>75</v>
      </c>
      <c r="J59" s="21">
        <v>200000</v>
      </c>
      <c r="K59" s="48">
        <f>[1]Sheet1!$L$33</f>
        <v>114100</v>
      </c>
      <c r="L59" s="23">
        <f t="shared" si="14"/>
        <v>85900</v>
      </c>
    </row>
    <row r="60" spans="1:13">
      <c r="A60" s="5" t="s">
        <v>76</v>
      </c>
      <c r="B60" s="6" t="s">
        <v>13</v>
      </c>
      <c r="C60" s="6" t="s">
        <v>15</v>
      </c>
      <c r="D60" s="6" t="s">
        <v>57</v>
      </c>
      <c r="E60" s="6" t="s">
        <v>37</v>
      </c>
      <c r="F60" s="6" t="s">
        <v>69</v>
      </c>
      <c r="G60" s="6">
        <v>226</v>
      </c>
      <c r="H60" s="6" t="s">
        <v>0</v>
      </c>
      <c r="I60" s="6" t="s">
        <v>77</v>
      </c>
      <c r="J60" s="21">
        <v>10000</v>
      </c>
      <c r="K60" s="48"/>
      <c r="L60" s="23">
        <f t="shared" si="14"/>
        <v>10000</v>
      </c>
    </row>
    <row r="61" spans="1:13">
      <c r="A61" s="16" t="s">
        <v>357</v>
      </c>
      <c r="B61" s="6" t="s">
        <v>13</v>
      </c>
      <c r="C61" s="6" t="s">
        <v>15</v>
      </c>
      <c r="D61" s="6" t="s">
        <v>57</v>
      </c>
      <c r="E61" s="6" t="s">
        <v>37</v>
      </c>
      <c r="F61" s="6">
        <v>122</v>
      </c>
      <c r="G61" s="6">
        <v>226</v>
      </c>
      <c r="H61" s="6"/>
      <c r="I61" s="6">
        <v>1104</v>
      </c>
      <c r="J61" s="21">
        <v>700000</v>
      </c>
      <c r="K61" s="48">
        <f>[1]Sheet1!$L$36</f>
        <v>518018.41</v>
      </c>
      <c r="L61" s="23">
        <f t="shared" si="14"/>
        <v>181981.59000000003</v>
      </c>
    </row>
    <row r="62" spans="1:13">
      <c r="A62" s="16"/>
      <c r="B62" s="6" t="s">
        <v>13</v>
      </c>
      <c r="C62" s="6" t="s">
        <v>15</v>
      </c>
      <c r="D62" s="6" t="s">
        <v>57</v>
      </c>
      <c r="E62" s="6" t="s">
        <v>37</v>
      </c>
      <c r="F62" s="6">
        <v>122</v>
      </c>
      <c r="G62" s="6">
        <v>266</v>
      </c>
      <c r="H62" s="6"/>
      <c r="I62" s="6"/>
      <c r="J62" s="21">
        <v>2000</v>
      </c>
      <c r="K62" s="48">
        <f>[1]Sheet1!$L$38</f>
        <v>300</v>
      </c>
      <c r="L62" s="23">
        <f t="shared" si="14"/>
        <v>1700</v>
      </c>
    </row>
    <row r="63" spans="1:13">
      <c r="A63" s="16" t="s">
        <v>357</v>
      </c>
      <c r="B63" s="6" t="s">
        <v>13</v>
      </c>
      <c r="C63" s="6" t="s">
        <v>15</v>
      </c>
      <c r="D63" s="6" t="s">
        <v>57</v>
      </c>
      <c r="E63" s="6" t="s">
        <v>37</v>
      </c>
      <c r="F63" s="6">
        <v>122</v>
      </c>
      <c r="G63" s="6">
        <v>267</v>
      </c>
      <c r="H63" s="6"/>
      <c r="I63" s="6">
        <v>1124</v>
      </c>
      <c r="J63" s="21">
        <v>290000</v>
      </c>
      <c r="K63" s="48">
        <f>[1]Sheet1!$L$39</f>
        <v>50039.1</v>
      </c>
      <c r="L63" s="23">
        <f t="shared" si="14"/>
        <v>239960.9</v>
      </c>
    </row>
    <row r="64" spans="1:13">
      <c r="A64" s="3" t="s">
        <v>38</v>
      </c>
      <c r="B64" s="4" t="s">
        <v>13</v>
      </c>
      <c r="C64" s="4" t="s">
        <v>15</v>
      </c>
      <c r="D64" s="4" t="s">
        <v>57</v>
      </c>
      <c r="E64" s="4" t="s">
        <v>37</v>
      </c>
      <c r="F64" s="4" t="s">
        <v>39</v>
      </c>
      <c r="G64" s="4" t="s">
        <v>0</v>
      </c>
      <c r="H64" s="4" t="s">
        <v>0</v>
      </c>
      <c r="I64" s="4" t="s">
        <v>0</v>
      </c>
      <c r="J64" s="23">
        <f t="shared" ref="J64:K64" si="20">J65</f>
        <v>9570131.4699999988</v>
      </c>
      <c r="K64" s="47">
        <f t="shared" si="20"/>
        <v>3028232.8</v>
      </c>
      <c r="L64" s="23">
        <f t="shared" si="14"/>
        <v>6541898.669999999</v>
      </c>
    </row>
    <row r="65" spans="1:12">
      <c r="A65" s="3" t="s">
        <v>40</v>
      </c>
      <c r="B65" s="4" t="s">
        <v>13</v>
      </c>
      <c r="C65" s="4" t="s">
        <v>15</v>
      </c>
      <c r="D65" s="4" t="s">
        <v>57</v>
      </c>
      <c r="E65" s="4" t="s">
        <v>37</v>
      </c>
      <c r="F65" s="4" t="s">
        <v>41</v>
      </c>
      <c r="G65" s="4" t="s">
        <v>0</v>
      </c>
      <c r="H65" s="4" t="s">
        <v>0</v>
      </c>
      <c r="I65" s="4" t="s">
        <v>0</v>
      </c>
      <c r="J65" s="23">
        <f>J66+J77</f>
        <v>9570131.4699999988</v>
      </c>
      <c r="K65" s="47">
        <f t="shared" ref="K65" si="21">K66+K77</f>
        <v>3028232.8</v>
      </c>
      <c r="L65" s="23">
        <f t="shared" si="14"/>
        <v>6541898.669999999</v>
      </c>
    </row>
    <row r="66" spans="1:12">
      <c r="A66" s="3" t="s">
        <v>42</v>
      </c>
      <c r="B66" s="4" t="s">
        <v>13</v>
      </c>
      <c r="C66" s="4" t="s">
        <v>15</v>
      </c>
      <c r="D66" s="4" t="s">
        <v>57</v>
      </c>
      <c r="E66" s="4" t="s">
        <v>37</v>
      </c>
      <c r="F66" s="4" t="s">
        <v>43</v>
      </c>
      <c r="G66" s="4" t="s">
        <v>0</v>
      </c>
      <c r="H66" s="4" t="s">
        <v>0</v>
      </c>
      <c r="I66" s="4" t="s">
        <v>0</v>
      </c>
      <c r="J66" s="23">
        <f t="shared" ref="J66:K66" si="22">J67+J68+J70+J73+J75</f>
        <v>2300300</v>
      </c>
      <c r="K66" s="47">
        <f t="shared" si="22"/>
        <v>930085.54999999993</v>
      </c>
      <c r="L66" s="23">
        <f t="shared" si="14"/>
        <v>1370214.4500000002</v>
      </c>
    </row>
    <row r="67" spans="1:12">
      <c r="A67" s="5" t="s">
        <v>78</v>
      </c>
      <c r="B67" s="6" t="s">
        <v>13</v>
      </c>
      <c r="C67" s="6" t="s">
        <v>15</v>
      </c>
      <c r="D67" s="6" t="s">
        <v>57</v>
      </c>
      <c r="E67" s="6" t="s">
        <v>37</v>
      </c>
      <c r="F67" s="6" t="s">
        <v>43</v>
      </c>
      <c r="G67" s="6" t="s">
        <v>79</v>
      </c>
      <c r="H67" s="6" t="s">
        <v>0</v>
      </c>
      <c r="I67" s="6" t="s">
        <v>0</v>
      </c>
      <c r="J67" s="21">
        <v>756000</v>
      </c>
      <c r="K67" s="48">
        <f>[1]Sheet1!$L$41</f>
        <v>242678.63</v>
      </c>
      <c r="L67" s="23">
        <f t="shared" si="14"/>
        <v>513321.37</v>
      </c>
    </row>
    <row r="68" spans="1:12">
      <c r="A68" s="5" t="s">
        <v>80</v>
      </c>
      <c r="B68" s="6" t="s">
        <v>13</v>
      </c>
      <c r="C68" s="6" t="s">
        <v>15</v>
      </c>
      <c r="D68" s="6" t="s">
        <v>57</v>
      </c>
      <c r="E68" s="6" t="s">
        <v>37</v>
      </c>
      <c r="F68" s="6" t="s">
        <v>43</v>
      </c>
      <c r="G68" s="6" t="s">
        <v>81</v>
      </c>
      <c r="H68" s="6" t="s">
        <v>0</v>
      </c>
      <c r="I68" s="6" t="s">
        <v>0</v>
      </c>
      <c r="J68" s="24">
        <f t="shared" ref="J68:K68" si="23">J69</f>
        <v>152810</v>
      </c>
      <c r="K68" s="49">
        <f t="shared" si="23"/>
        <v>58438.04</v>
      </c>
      <c r="L68" s="23">
        <f t="shared" si="14"/>
        <v>94371.959999999992</v>
      </c>
    </row>
    <row r="69" spans="1:12">
      <c r="A69" s="5" t="s">
        <v>82</v>
      </c>
      <c r="B69" s="6" t="s">
        <v>13</v>
      </c>
      <c r="C69" s="6" t="s">
        <v>15</v>
      </c>
      <c r="D69" s="6" t="s">
        <v>57</v>
      </c>
      <c r="E69" s="6" t="s">
        <v>37</v>
      </c>
      <c r="F69" s="6" t="s">
        <v>43</v>
      </c>
      <c r="G69" s="6" t="s">
        <v>81</v>
      </c>
      <c r="H69" s="6" t="s">
        <v>0</v>
      </c>
      <c r="I69" s="6" t="s">
        <v>83</v>
      </c>
      <c r="J69" s="21">
        <v>152810</v>
      </c>
      <c r="K69" s="48">
        <f>[1]Sheet1!$L$42</f>
        <v>58438.04</v>
      </c>
      <c r="L69" s="23">
        <f t="shared" si="14"/>
        <v>94371.959999999992</v>
      </c>
    </row>
    <row r="70" spans="1:12">
      <c r="A70" s="5" t="s">
        <v>64</v>
      </c>
      <c r="B70" s="6" t="s">
        <v>13</v>
      </c>
      <c r="C70" s="6" t="s">
        <v>15</v>
      </c>
      <c r="D70" s="6" t="s">
        <v>57</v>
      </c>
      <c r="E70" s="6" t="s">
        <v>37</v>
      </c>
      <c r="F70" s="6" t="s">
        <v>43</v>
      </c>
      <c r="G70" s="6" t="s">
        <v>65</v>
      </c>
      <c r="H70" s="6" t="s">
        <v>0</v>
      </c>
      <c r="I70" s="6" t="s">
        <v>0</v>
      </c>
      <c r="J70" s="24">
        <f t="shared" ref="J70:K70" si="24">J71+J72</f>
        <v>855000</v>
      </c>
      <c r="K70" s="49">
        <f t="shared" si="24"/>
        <v>285884.82</v>
      </c>
      <c r="L70" s="23">
        <f t="shared" si="14"/>
        <v>569115.17999999993</v>
      </c>
    </row>
    <row r="71" spans="1:12">
      <c r="A71" s="5" t="s">
        <v>84</v>
      </c>
      <c r="B71" s="6" t="s">
        <v>13</v>
      </c>
      <c r="C71" s="6" t="s">
        <v>15</v>
      </c>
      <c r="D71" s="6" t="s">
        <v>57</v>
      </c>
      <c r="E71" s="6" t="s">
        <v>37</v>
      </c>
      <c r="F71" s="6" t="s">
        <v>43</v>
      </c>
      <c r="G71" s="6" t="s">
        <v>65</v>
      </c>
      <c r="H71" s="6" t="s">
        <v>0</v>
      </c>
      <c r="I71" s="6" t="s">
        <v>85</v>
      </c>
      <c r="J71" s="21">
        <v>855000</v>
      </c>
      <c r="K71" s="48">
        <f>[1]Sheet1!$L$43</f>
        <v>285884.82</v>
      </c>
      <c r="L71" s="23">
        <f t="shared" si="14"/>
        <v>569115.17999999993</v>
      </c>
    </row>
    <row r="72" spans="1:12">
      <c r="A72" s="5" t="s">
        <v>84</v>
      </c>
      <c r="B72" s="6" t="s">
        <v>13</v>
      </c>
      <c r="C72" s="6" t="s">
        <v>15</v>
      </c>
      <c r="D72" s="6" t="s">
        <v>57</v>
      </c>
      <c r="E72" s="6" t="s">
        <v>37</v>
      </c>
      <c r="F72" s="6" t="s">
        <v>43</v>
      </c>
      <c r="G72" s="6">
        <v>353</v>
      </c>
      <c r="H72" s="6" t="s">
        <v>0</v>
      </c>
      <c r="I72" s="6" t="s">
        <v>85</v>
      </c>
      <c r="J72" s="21">
        <v>0</v>
      </c>
      <c r="K72" s="48"/>
      <c r="L72" s="23">
        <f t="shared" si="14"/>
        <v>0</v>
      </c>
    </row>
    <row r="73" spans="1:12">
      <c r="A73" s="5" t="s">
        <v>86</v>
      </c>
      <c r="B73" s="6" t="s">
        <v>13</v>
      </c>
      <c r="C73" s="6" t="s">
        <v>15</v>
      </c>
      <c r="D73" s="6" t="s">
        <v>57</v>
      </c>
      <c r="E73" s="6" t="s">
        <v>37</v>
      </c>
      <c r="F73" s="6" t="s">
        <v>43</v>
      </c>
      <c r="G73" s="6" t="s">
        <v>87</v>
      </c>
      <c r="H73" s="6" t="s">
        <v>0</v>
      </c>
      <c r="I73" s="6" t="s">
        <v>0</v>
      </c>
      <c r="J73" s="24">
        <f t="shared" ref="J73:K73" si="25">J74</f>
        <v>337890</v>
      </c>
      <c r="K73" s="49">
        <f t="shared" si="25"/>
        <v>325068.36</v>
      </c>
      <c r="L73" s="23">
        <f t="shared" si="14"/>
        <v>12821.640000000014</v>
      </c>
    </row>
    <row r="74" spans="1:12">
      <c r="A74" s="5" t="s">
        <v>88</v>
      </c>
      <c r="B74" s="6" t="s">
        <v>13</v>
      </c>
      <c r="C74" s="6" t="s">
        <v>15</v>
      </c>
      <c r="D74" s="6" t="s">
        <v>57</v>
      </c>
      <c r="E74" s="6" t="s">
        <v>37</v>
      </c>
      <c r="F74" s="6" t="s">
        <v>43</v>
      </c>
      <c r="G74" s="6" t="s">
        <v>87</v>
      </c>
      <c r="H74" s="6" t="s">
        <v>0</v>
      </c>
      <c r="I74" s="6" t="s">
        <v>89</v>
      </c>
      <c r="J74" s="21">
        <v>337890</v>
      </c>
      <c r="K74" s="48">
        <f>[1]Sheet1!$L$44</f>
        <v>325068.36</v>
      </c>
      <c r="L74" s="23">
        <f t="shared" si="14"/>
        <v>12821.640000000014</v>
      </c>
    </row>
    <row r="75" spans="1:12">
      <c r="A75" s="5" t="s">
        <v>44</v>
      </c>
      <c r="B75" s="6" t="s">
        <v>13</v>
      </c>
      <c r="C75" s="6" t="s">
        <v>15</v>
      </c>
      <c r="D75" s="6" t="s">
        <v>57</v>
      </c>
      <c r="E75" s="6" t="s">
        <v>37</v>
      </c>
      <c r="F75" s="6" t="s">
        <v>43</v>
      </c>
      <c r="G75" s="6" t="s">
        <v>45</v>
      </c>
      <c r="H75" s="6" t="s">
        <v>0</v>
      </c>
      <c r="I75" s="6" t="s">
        <v>0</v>
      </c>
      <c r="J75" s="24">
        <f t="shared" ref="J75:K75" si="26">J76</f>
        <v>198600</v>
      </c>
      <c r="K75" s="49">
        <f t="shared" si="26"/>
        <v>18015.7</v>
      </c>
      <c r="L75" s="23">
        <f t="shared" si="14"/>
        <v>180584.3</v>
      </c>
    </row>
    <row r="76" spans="1:12">
      <c r="A76" s="5" t="s">
        <v>46</v>
      </c>
      <c r="B76" s="6" t="s">
        <v>13</v>
      </c>
      <c r="C76" s="6" t="s">
        <v>15</v>
      </c>
      <c r="D76" s="6" t="s">
        <v>57</v>
      </c>
      <c r="E76" s="6" t="s">
        <v>37</v>
      </c>
      <c r="F76" s="6" t="s">
        <v>43</v>
      </c>
      <c r="G76" s="6">
        <v>346</v>
      </c>
      <c r="H76" s="6" t="s">
        <v>0</v>
      </c>
      <c r="I76" s="6" t="s">
        <v>47</v>
      </c>
      <c r="J76" s="21">
        <v>198600</v>
      </c>
      <c r="K76" s="48">
        <f>[1]Sheet1!$L$46</f>
        <v>18015.7</v>
      </c>
      <c r="L76" s="23">
        <f t="shared" si="14"/>
        <v>180584.3</v>
      </c>
    </row>
    <row r="77" spans="1:12" ht="38.25">
      <c r="A77" s="3" t="s">
        <v>48</v>
      </c>
      <c r="B77" s="4" t="s">
        <v>13</v>
      </c>
      <c r="C77" s="4" t="s">
        <v>15</v>
      </c>
      <c r="D77" s="4" t="s">
        <v>57</v>
      </c>
      <c r="E77" s="4" t="s">
        <v>37</v>
      </c>
      <c r="F77" s="4" t="s">
        <v>49</v>
      </c>
      <c r="G77" s="4" t="s">
        <v>0</v>
      </c>
      <c r="H77" s="4" t="s">
        <v>0</v>
      </c>
      <c r="I77" s="4" t="s">
        <v>0</v>
      </c>
      <c r="J77" s="23">
        <f>J78+J79+J81+J86+J91+J96+J98</f>
        <v>7269831.4699999997</v>
      </c>
      <c r="K77" s="47">
        <f>K78+K79+K81+K86+K91+K96+K98</f>
        <v>2098147.25</v>
      </c>
      <c r="L77" s="23">
        <f t="shared" si="14"/>
        <v>5171684.22</v>
      </c>
    </row>
    <row r="78" spans="1:12">
      <c r="A78" s="5" t="s">
        <v>78</v>
      </c>
      <c r="B78" s="6" t="s">
        <v>13</v>
      </c>
      <c r="C78" s="6" t="s">
        <v>15</v>
      </c>
      <c r="D78" s="6" t="s">
        <v>57</v>
      </c>
      <c r="E78" s="6" t="s">
        <v>37</v>
      </c>
      <c r="F78" s="6" t="s">
        <v>49</v>
      </c>
      <c r="G78" s="6" t="s">
        <v>79</v>
      </c>
      <c r="H78" s="6" t="s">
        <v>0</v>
      </c>
      <c r="I78" s="6" t="s">
        <v>0</v>
      </c>
      <c r="J78" s="21">
        <v>190000</v>
      </c>
      <c r="K78" s="48">
        <f>[1]Sheet1!$L$48</f>
        <v>45010.81</v>
      </c>
      <c r="L78" s="23">
        <f t="shared" si="14"/>
        <v>144989.19</v>
      </c>
    </row>
    <row r="79" spans="1:12">
      <c r="A79" s="5" t="s">
        <v>90</v>
      </c>
      <c r="B79" s="6" t="s">
        <v>13</v>
      </c>
      <c r="C79" s="6" t="s">
        <v>15</v>
      </c>
      <c r="D79" s="6" t="s">
        <v>57</v>
      </c>
      <c r="E79" s="6" t="s">
        <v>37</v>
      </c>
      <c r="F79" s="6" t="s">
        <v>49</v>
      </c>
      <c r="G79" s="6" t="s">
        <v>91</v>
      </c>
      <c r="H79" s="6" t="s">
        <v>0</v>
      </c>
      <c r="I79" s="6" t="s">
        <v>0</v>
      </c>
      <c r="J79" s="24">
        <f t="shared" ref="J79:K79" si="27">J80</f>
        <v>100000</v>
      </c>
      <c r="K79" s="49">
        <f t="shared" si="27"/>
        <v>30314</v>
      </c>
      <c r="L79" s="23">
        <f t="shared" si="14"/>
        <v>69686</v>
      </c>
    </row>
    <row r="80" spans="1:12">
      <c r="A80" s="5" t="s">
        <v>92</v>
      </c>
      <c r="B80" s="6" t="s">
        <v>13</v>
      </c>
      <c r="C80" s="6" t="s">
        <v>15</v>
      </c>
      <c r="D80" s="6" t="s">
        <v>57</v>
      </c>
      <c r="E80" s="6" t="s">
        <v>37</v>
      </c>
      <c r="F80" s="6" t="s">
        <v>49</v>
      </c>
      <c r="G80" s="6" t="s">
        <v>91</v>
      </c>
      <c r="H80" s="6" t="s">
        <v>0</v>
      </c>
      <c r="I80" s="6" t="s">
        <v>93</v>
      </c>
      <c r="J80" s="21">
        <v>100000</v>
      </c>
      <c r="K80" s="48">
        <f>[1]Sheet1!$L$49</f>
        <v>30314</v>
      </c>
      <c r="L80" s="23">
        <f t="shared" si="14"/>
        <v>69686</v>
      </c>
    </row>
    <row r="81" spans="1:12">
      <c r="A81" s="5" t="s">
        <v>94</v>
      </c>
      <c r="B81" s="6" t="s">
        <v>13</v>
      </c>
      <c r="C81" s="6" t="s">
        <v>15</v>
      </c>
      <c r="D81" s="6" t="s">
        <v>57</v>
      </c>
      <c r="E81" s="6" t="s">
        <v>37</v>
      </c>
      <c r="F81" s="6" t="s">
        <v>49</v>
      </c>
      <c r="G81" s="6" t="s">
        <v>95</v>
      </c>
      <c r="H81" s="6" t="s">
        <v>0</v>
      </c>
      <c r="I81" s="6" t="s">
        <v>0</v>
      </c>
      <c r="J81" s="24">
        <f>J82+J83+J84+J85</f>
        <v>2203388.4699999997</v>
      </c>
      <c r="K81" s="49">
        <f t="shared" ref="K81" si="28">K82+K83+K84+K85</f>
        <v>1126683.3</v>
      </c>
      <c r="L81" s="23">
        <f t="shared" si="14"/>
        <v>1076705.1699999997</v>
      </c>
    </row>
    <row r="82" spans="1:12">
      <c r="A82" s="5" t="s">
        <v>96</v>
      </c>
      <c r="B82" s="6" t="s">
        <v>13</v>
      </c>
      <c r="C82" s="6" t="s">
        <v>15</v>
      </c>
      <c r="D82" s="6" t="s">
        <v>57</v>
      </c>
      <c r="E82" s="6" t="s">
        <v>37</v>
      </c>
      <c r="F82" s="6" t="s">
        <v>49</v>
      </c>
      <c r="G82" s="6" t="s">
        <v>95</v>
      </c>
      <c r="H82" s="6" t="s">
        <v>0</v>
      </c>
      <c r="I82" s="6" t="s">
        <v>97</v>
      </c>
      <c r="J82" s="21">
        <v>1343560</v>
      </c>
      <c r="K82" s="48">
        <f>[1]Sheet1!$L$50</f>
        <v>803893.36</v>
      </c>
      <c r="L82" s="23">
        <f t="shared" si="14"/>
        <v>539666.64</v>
      </c>
    </row>
    <row r="83" spans="1:12">
      <c r="A83" s="5" t="s">
        <v>98</v>
      </c>
      <c r="B83" s="6" t="s">
        <v>13</v>
      </c>
      <c r="C83" s="6" t="s">
        <v>15</v>
      </c>
      <c r="D83" s="6" t="s">
        <v>57</v>
      </c>
      <c r="E83" s="6" t="s">
        <v>37</v>
      </c>
      <c r="F83" s="6" t="s">
        <v>49</v>
      </c>
      <c r="G83" s="6" t="s">
        <v>95</v>
      </c>
      <c r="H83" s="6" t="s">
        <v>0</v>
      </c>
      <c r="I83" s="6" t="s">
        <v>99</v>
      </c>
      <c r="J83" s="21">
        <v>579780.47</v>
      </c>
      <c r="K83" s="48">
        <f>[1]Sheet1!$L$51</f>
        <v>175356.77</v>
      </c>
      <c r="L83" s="23">
        <f t="shared" si="14"/>
        <v>404423.69999999995</v>
      </c>
    </row>
    <row r="84" spans="1:12">
      <c r="A84" s="5" t="s">
        <v>100</v>
      </c>
      <c r="B84" s="6" t="s">
        <v>13</v>
      </c>
      <c r="C84" s="6" t="s">
        <v>15</v>
      </c>
      <c r="D84" s="6" t="s">
        <v>57</v>
      </c>
      <c r="E84" s="6" t="s">
        <v>37</v>
      </c>
      <c r="F84" s="6" t="s">
        <v>49</v>
      </c>
      <c r="G84" s="6" t="s">
        <v>95</v>
      </c>
      <c r="H84" s="6" t="s">
        <v>0</v>
      </c>
      <c r="I84" s="6" t="s">
        <v>101</v>
      </c>
      <c r="J84" s="21">
        <v>225463</v>
      </c>
      <c r="K84" s="48">
        <f>[1]Sheet1!$L$52</f>
        <v>115639.07</v>
      </c>
      <c r="L84" s="23">
        <f t="shared" si="14"/>
        <v>109823.93</v>
      </c>
    </row>
    <row r="85" spans="1:12">
      <c r="A85" s="5" t="s">
        <v>102</v>
      </c>
      <c r="B85" s="6" t="s">
        <v>13</v>
      </c>
      <c r="C85" s="6" t="s">
        <v>15</v>
      </c>
      <c r="D85" s="6" t="s">
        <v>57</v>
      </c>
      <c r="E85" s="6" t="s">
        <v>37</v>
      </c>
      <c r="F85" s="6" t="s">
        <v>49</v>
      </c>
      <c r="G85" s="6" t="s">
        <v>95</v>
      </c>
      <c r="H85" s="6" t="s">
        <v>0</v>
      </c>
      <c r="I85" s="6" t="s">
        <v>103</v>
      </c>
      <c r="J85" s="21">
        <v>54585</v>
      </c>
      <c r="K85" s="48">
        <f>[1]Sheet1!$L$53</f>
        <v>31794.1</v>
      </c>
      <c r="L85" s="23">
        <f t="shared" si="14"/>
        <v>22790.9</v>
      </c>
    </row>
    <row r="86" spans="1:12">
      <c r="A86" s="5" t="s">
        <v>80</v>
      </c>
      <c r="B86" s="6" t="s">
        <v>13</v>
      </c>
      <c r="C86" s="6" t="s">
        <v>15</v>
      </c>
      <c r="D86" s="6" t="s">
        <v>57</v>
      </c>
      <c r="E86" s="6" t="s">
        <v>37</v>
      </c>
      <c r="F86" s="6" t="s">
        <v>49</v>
      </c>
      <c r="G86" s="6" t="s">
        <v>81</v>
      </c>
      <c r="H86" s="6" t="s">
        <v>0</v>
      </c>
      <c r="I86" s="6" t="s">
        <v>0</v>
      </c>
      <c r="J86" s="24">
        <f>J88+J90+J89+J87</f>
        <v>761838</v>
      </c>
      <c r="K86" s="49">
        <f>K88+K90+K89</f>
        <v>107411.20999999999</v>
      </c>
      <c r="L86" s="23">
        <f t="shared" si="14"/>
        <v>654426.79</v>
      </c>
    </row>
    <row r="87" spans="1:12">
      <c r="A87" s="5"/>
      <c r="B87" s="6" t="s">
        <v>13</v>
      </c>
      <c r="C87" s="6" t="s">
        <v>15</v>
      </c>
      <c r="D87" s="6" t="s">
        <v>57</v>
      </c>
      <c r="E87" s="6" t="s">
        <v>37</v>
      </c>
      <c r="F87" s="6" t="s">
        <v>49</v>
      </c>
      <c r="G87" s="6" t="s">
        <v>81</v>
      </c>
      <c r="H87" s="6"/>
      <c r="I87" s="6">
        <v>1105</v>
      </c>
      <c r="J87" s="24">
        <v>359050</v>
      </c>
      <c r="K87" s="49"/>
      <c r="L87" s="23"/>
    </row>
    <row r="88" spans="1:12">
      <c r="A88" s="5" t="s">
        <v>104</v>
      </c>
      <c r="B88" s="6" t="s">
        <v>13</v>
      </c>
      <c r="C88" s="6" t="s">
        <v>15</v>
      </c>
      <c r="D88" s="6" t="s">
        <v>57</v>
      </c>
      <c r="E88" s="6" t="s">
        <v>37</v>
      </c>
      <c r="F88" s="6" t="s">
        <v>49</v>
      </c>
      <c r="G88" s="6" t="s">
        <v>81</v>
      </c>
      <c r="H88" s="6" t="s">
        <v>0</v>
      </c>
      <c r="I88" s="6" t="s">
        <v>105</v>
      </c>
      <c r="J88" s="21">
        <f>151104-13485.15</f>
        <v>137618.85</v>
      </c>
      <c r="K88" s="48">
        <f>[1]Sheet1!$L$55</f>
        <v>59145.21</v>
      </c>
      <c r="L88" s="23">
        <f t="shared" si="14"/>
        <v>78473.640000000014</v>
      </c>
    </row>
    <row r="89" spans="1:12">
      <c r="A89" s="5"/>
      <c r="B89" s="6" t="s">
        <v>13</v>
      </c>
      <c r="C89" s="6" t="s">
        <v>15</v>
      </c>
      <c r="D89" s="6" t="s">
        <v>57</v>
      </c>
      <c r="E89" s="6" t="s">
        <v>37</v>
      </c>
      <c r="F89" s="6" t="s">
        <v>49</v>
      </c>
      <c r="G89" s="6">
        <v>223</v>
      </c>
      <c r="H89" s="6" t="s">
        <v>0</v>
      </c>
      <c r="I89" s="6">
        <v>1127</v>
      </c>
      <c r="J89" s="21">
        <v>13485.15</v>
      </c>
      <c r="K89" s="48"/>
      <c r="L89" s="23"/>
    </row>
    <row r="90" spans="1:12">
      <c r="A90" s="5" t="s">
        <v>82</v>
      </c>
      <c r="B90" s="6" t="s">
        <v>13</v>
      </c>
      <c r="C90" s="6" t="s">
        <v>15</v>
      </c>
      <c r="D90" s="6" t="s">
        <v>57</v>
      </c>
      <c r="E90" s="6" t="s">
        <v>37</v>
      </c>
      <c r="F90" s="6" t="s">
        <v>49</v>
      </c>
      <c r="G90" s="6" t="s">
        <v>81</v>
      </c>
      <c r="H90" s="6" t="s">
        <v>0</v>
      </c>
      <c r="I90" s="6" t="s">
        <v>83</v>
      </c>
      <c r="J90" s="42">
        <v>251684</v>
      </c>
      <c r="K90" s="48">
        <f>[1]Sheet1!$L$56</f>
        <v>48266</v>
      </c>
      <c r="L90" s="23">
        <f t="shared" si="14"/>
        <v>203418</v>
      </c>
    </row>
    <row r="91" spans="1:12">
      <c r="A91" s="5" t="s">
        <v>64</v>
      </c>
      <c r="B91" s="6" t="s">
        <v>13</v>
      </c>
      <c r="C91" s="6" t="s">
        <v>15</v>
      </c>
      <c r="D91" s="6" t="s">
        <v>57</v>
      </c>
      <c r="E91" s="6" t="s">
        <v>37</v>
      </c>
      <c r="F91" s="6" t="s">
        <v>49</v>
      </c>
      <c r="G91" s="6" t="s">
        <v>65</v>
      </c>
      <c r="H91" s="6" t="s">
        <v>0</v>
      </c>
      <c r="I91" s="6" t="s">
        <v>0</v>
      </c>
      <c r="J91" s="24">
        <f>J92+J93+J94+J95</f>
        <v>1687051</v>
      </c>
      <c r="K91" s="49">
        <f>K92+K93+K94+K95</f>
        <v>348068.38</v>
      </c>
      <c r="L91" s="23">
        <f t="shared" si="14"/>
        <v>1338982.6200000001</v>
      </c>
    </row>
    <row r="92" spans="1:12">
      <c r="A92" s="5" t="s">
        <v>74</v>
      </c>
      <c r="B92" s="6" t="s">
        <v>13</v>
      </c>
      <c r="C92" s="6" t="s">
        <v>15</v>
      </c>
      <c r="D92" s="6" t="s">
        <v>57</v>
      </c>
      <c r="E92" s="6" t="s">
        <v>37</v>
      </c>
      <c r="F92" s="6" t="s">
        <v>49</v>
      </c>
      <c r="G92" s="6" t="s">
        <v>65</v>
      </c>
      <c r="H92" s="6" t="s">
        <v>0</v>
      </c>
      <c r="I92" s="6" t="s">
        <v>75</v>
      </c>
      <c r="J92" s="21">
        <v>435730</v>
      </c>
      <c r="K92" s="48">
        <f>[1]Sheet1!$L$57</f>
        <v>109500</v>
      </c>
      <c r="L92" s="23">
        <f t="shared" si="14"/>
        <v>326230</v>
      </c>
    </row>
    <row r="93" spans="1:12">
      <c r="A93" s="5" t="s">
        <v>106</v>
      </c>
      <c r="B93" s="6" t="s">
        <v>13</v>
      </c>
      <c r="C93" s="6" t="s">
        <v>15</v>
      </c>
      <c r="D93" s="6" t="s">
        <v>57</v>
      </c>
      <c r="E93" s="6" t="s">
        <v>37</v>
      </c>
      <c r="F93" s="6" t="s">
        <v>49</v>
      </c>
      <c r="G93" s="6">
        <v>227</v>
      </c>
      <c r="H93" s="6" t="s">
        <v>0</v>
      </c>
      <c r="I93" s="6" t="s">
        <v>107</v>
      </c>
      <c r="J93" s="21">
        <v>15000</v>
      </c>
      <c r="K93" s="48">
        <f>[1]Sheet1!$L$61</f>
        <v>2667.17</v>
      </c>
      <c r="L93" s="23">
        <f t="shared" si="14"/>
        <v>12332.83</v>
      </c>
    </row>
    <row r="94" spans="1:12">
      <c r="A94" s="5" t="s">
        <v>108</v>
      </c>
      <c r="B94" s="6" t="s">
        <v>13</v>
      </c>
      <c r="C94" s="6" t="s">
        <v>15</v>
      </c>
      <c r="D94" s="6" t="s">
        <v>57</v>
      </c>
      <c r="E94" s="6" t="s">
        <v>37</v>
      </c>
      <c r="F94" s="6" t="s">
        <v>49</v>
      </c>
      <c r="G94" s="6" t="s">
        <v>65</v>
      </c>
      <c r="H94" s="6" t="s">
        <v>0</v>
      </c>
      <c r="I94" s="6" t="s">
        <v>109</v>
      </c>
      <c r="J94" s="21">
        <v>80000</v>
      </c>
      <c r="K94" s="48">
        <f>[1]Sheet1!$L$59</f>
        <v>13978.26</v>
      </c>
      <c r="L94" s="23">
        <f t="shared" si="14"/>
        <v>66021.740000000005</v>
      </c>
    </row>
    <row r="95" spans="1:12">
      <c r="A95" s="5" t="s">
        <v>110</v>
      </c>
      <c r="B95" s="6" t="s">
        <v>13</v>
      </c>
      <c r="C95" s="6" t="s">
        <v>15</v>
      </c>
      <c r="D95" s="6" t="s">
        <v>57</v>
      </c>
      <c r="E95" s="6" t="s">
        <v>37</v>
      </c>
      <c r="F95" s="6" t="s">
        <v>49</v>
      </c>
      <c r="G95" s="6" t="s">
        <v>65</v>
      </c>
      <c r="H95" s="6" t="s">
        <v>0</v>
      </c>
      <c r="I95" s="6" t="s">
        <v>111</v>
      </c>
      <c r="J95" s="21">
        <v>1156321</v>
      </c>
      <c r="K95" s="48">
        <f>[1]Sheet1!$L$60</f>
        <v>221922.95</v>
      </c>
      <c r="L95" s="23">
        <f t="shared" si="14"/>
        <v>934398.05</v>
      </c>
    </row>
    <row r="96" spans="1:12">
      <c r="A96" s="5" t="s">
        <v>86</v>
      </c>
      <c r="B96" s="6" t="s">
        <v>13</v>
      </c>
      <c r="C96" s="6" t="s">
        <v>15</v>
      </c>
      <c r="D96" s="6" t="s">
        <v>57</v>
      </c>
      <c r="E96" s="6" t="s">
        <v>37</v>
      </c>
      <c r="F96" s="6" t="s">
        <v>49</v>
      </c>
      <c r="G96" s="6" t="s">
        <v>87</v>
      </c>
      <c r="H96" s="6" t="s">
        <v>0</v>
      </c>
      <c r="I96" s="6" t="s">
        <v>0</v>
      </c>
      <c r="J96" s="24">
        <f t="shared" ref="J96:K96" si="29">J97</f>
        <v>219267</v>
      </c>
      <c r="K96" s="49">
        <f t="shared" si="29"/>
        <v>0</v>
      </c>
      <c r="L96" s="23">
        <f t="shared" si="14"/>
        <v>219267</v>
      </c>
    </row>
    <row r="97" spans="1:12">
      <c r="A97" s="5" t="s">
        <v>112</v>
      </c>
      <c r="B97" s="6" t="s">
        <v>13</v>
      </c>
      <c r="C97" s="6" t="s">
        <v>15</v>
      </c>
      <c r="D97" s="6" t="s">
        <v>57</v>
      </c>
      <c r="E97" s="6" t="s">
        <v>37</v>
      </c>
      <c r="F97" s="6" t="s">
        <v>49</v>
      </c>
      <c r="G97" s="6" t="s">
        <v>87</v>
      </c>
      <c r="H97" s="6" t="s">
        <v>0</v>
      </c>
      <c r="I97" s="6" t="s">
        <v>89</v>
      </c>
      <c r="J97" s="21">
        <v>219267</v>
      </c>
      <c r="K97" s="48">
        <v>0</v>
      </c>
      <c r="L97" s="23">
        <f t="shared" si="14"/>
        <v>219267</v>
      </c>
    </row>
    <row r="98" spans="1:12">
      <c r="A98" s="5" t="s">
        <v>44</v>
      </c>
      <c r="B98" s="6" t="s">
        <v>13</v>
      </c>
      <c r="C98" s="6" t="s">
        <v>15</v>
      </c>
      <c r="D98" s="6" t="s">
        <v>57</v>
      </c>
      <c r="E98" s="6" t="s">
        <v>37</v>
      </c>
      <c r="F98" s="6" t="s">
        <v>49</v>
      </c>
      <c r="G98" s="6" t="s">
        <v>45</v>
      </c>
      <c r="H98" s="6" t="s">
        <v>0</v>
      </c>
      <c r="I98" s="6" t="s">
        <v>0</v>
      </c>
      <c r="J98" s="24">
        <f>J99+J100</f>
        <v>2108287</v>
      </c>
      <c r="K98" s="49">
        <f>K99+K100</f>
        <v>440659.55</v>
      </c>
      <c r="L98" s="23">
        <f t="shared" si="14"/>
        <v>1667627.45</v>
      </c>
    </row>
    <row r="99" spans="1:12">
      <c r="A99" s="5" t="s">
        <v>113</v>
      </c>
      <c r="B99" s="6" t="s">
        <v>13</v>
      </c>
      <c r="C99" s="6" t="s">
        <v>15</v>
      </c>
      <c r="D99" s="6" t="s">
        <v>57</v>
      </c>
      <c r="E99" s="6" t="s">
        <v>37</v>
      </c>
      <c r="F99" s="6" t="s">
        <v>49</v>
      </c>
      <c r="G99" s="6">
        <v>343</v>
      </c>
      <c r="H99" s="6" t="s">
        <v>0</v>
      </c>
      <c r="I99" s="6" t="s">
        <v>114</v>
      </c>
      <c r="J99" s="21">
        <v>1549112</v>
      </c>
      <c r="K99" s="48">
        <f>[1]Sheet1!$L$65</f>
        <v>198469</v>
      </c>
      <c r="L99" s="23">
        <f t="shared" si="14"/>
        <v>1350643</v>
      </c>
    </row>
    <row r="100" spans="1:12">
      <c r="A100" s="5" t="s">
        <v>46</v>
      </c>
      <c r="B100" s="6" t="s">
        <v>13</v>
      </c>
      <c r="C100" s="6" t="s">
        <v>15</v>
      </c>
      <c r="D100" s="6" t="s">
        <v>57</v>
      </c>
      <c r="E100" s="6" t="s">
        <v>37</v>
      </c>
      <c r="F100" s="6" t="s">
        <v>49</v>
      </c>
      <c r="G100" s="6">
        <v>346</v>
      </c>
      <c r="H100" s="6" t="s">
        <v>0</v>
      </c>
      <c r="I100" s="6" t="s">
        <v>47</v>
      </c>
      <c r="J100" s="21">
        <v>559175</v>
      </c>
      <c r="K100" s="48">
        <f>[1]Sheet1!$L$66</f>
        <v>242190.55</v>
      </c>
      <c r="L100" s="23">
        <f t="shared" si="14"/>
        <v>316984.45</v>
      </c>
    </row>
    <row r="101" spans="1:12">
      <c r="A101" s="3" t="s">
        <v>115</v>
      </c>
      <c r="B101" s="4" t="s">
        <v>13</v>
      </c>
      <c r="C101" s="4" t="s">
        <v>15</v>
      </c>
      <c r="D101" s="4" t="s">
        <v>57</v>
      </c>
      <c r="E101" s="4" t="s">
        <v>116</v>
      </c>
      <c r="F101" s="4" t="s">
        <v>0</v>
      </c>
      <c r="G101" s="4" t="s">
        <v>0</v>
      </c>
      <c r="H101" s="4" t="s">
        <v>0</v>
      </c>
      <c r="I101" s="4" t="s">
        <v>0</v>
      </c>
      <c r="J101" s="23">
        <f t="shared" ref="J101:K106" si="30">J102</f>
        <v>865400</v>
      </c>
      <c r="K101" s="47">
        <f t="shared" si="30"/>
        <v>0</v>
      </c>
      <c r="L101" s="23">
        <f t="shared" si="14"/>
        <v>865400</v>
      </c>
    </row>
    <row r="102" spans="1:12" ht="38.25">
      <c r="A102" s="3" t="s">
        <v>117</v>
      </c>
      <c r="B102" s="4" t="s">
        <v>13</v>
      </c>
      <c r="C102" s="4" t="s">
        <v>15</v>
      </c>
      <c r="D102" s="4" t="s">
        <v>57</v>
      </c>
      <c r="E102" s="4" t="s">
        <v>118</v>
      </c>
      <c r="F102" s="4" t="s">
        <v>0</v>
      </c>
      <c r="G102" s="4" t="s">
        <v>0</v>
      </c>
      <c r="H102" s="4" t="s">
        <v>0</v>
      </c>
      <c r="I102" s="4" t="s">
        <v>0</v>
      </c>
      <c r="J102" s="23">
        <f t="shared" si="30"/>
        <v>865400</v>
      </c>
      <c r="K102" s="47">
        <f t="shared" si="30"/>
        <v>0</v>
      </c>
      <c r="L102" s="23">
        <f t="shared" si="14"/>
        <v>865400</v>
      </c>
    </row>
    <row r="103" spans="1:12" ht="25.5">
      <c r="A103" s="3" t="s">
        <v>119</v>
      </c>
      <c r="B103" s="4" t="s">
        <v>13</v>
      </c>
      <c r="C103" s="4" t="s">
        <v>15</v>
      </c>
      <c r="D103" s="4" t="s">
        <v>57</v>
      </c>
      <c r="E103" s="4" t="s">
        <v>118</v>
      </c>
      <c r="F103" s="4" t="s">
        <v>120</v>
      </c>
      <c r="G103" s="4" t="s">
        <v>0</v>
      </c>
      <c r="H103" s="4" t="s">
        <v>0</v>
      </c>
      <c r="I103" s="4" t="s">
        <v>0</v>
      </c>
      <c r="J103" s="23">
        <f t="shared" si="30"/>
        <v>865400</v>
      </c>
      <c r="K103" s="47">
        <f t="shared" si="30"/>
        <v>0</v>
      </c>
      <c r="L103" s="23">
        <f t="shared" si="14"/>
        <v>865400</v>
      </c>
    </row>
    <row r="104" spans="1:12" ht="25.5">
      <c r="A104" s="3" t="s">
        <v>121</v>
      </c>
      <c r="B104" s="4" t="s">
        <v>13</v>
      </c>
      <c r="C104" s="4" t="s">
        <v>15</v>
      </c>
      <c r="D104" s="4" t="s">
        <v>57</v>
      </c>
      <c r="E104" s="4" t="s">
        <v>118</v>
      </c>
      <c r="F104" s="4" t="s">
        <v>122</v>
      </c>
      <c r="G104" s="4" t="s">
        <v>0</v>
      </c>
      <c r="H104" s="4" t="s">
        <v>0</v>
      </c>
      <c r="I104" s="4" t="s">
        <v>0</v>
      </c>
      <c r="J104" s="23">
        <f t="shared" si="30"/>
        <v>865400</v>
      </c>
      <c r="K104" s="47">
        <f t="shared" si="30"/>
        <v>0</v>
      </c>
      <c r="L104" s="23">
        <f t="shared" si="14"/>
        <v>865400</v>
      </c>
    </row>
    <row r="105" spans="1:12" ht="38.25">
      <c r="A105" s="3" t="s">
        <v>123</v>
      </c>
      <c r="B105" s="4" t="s">
        <v>13</v>
      </c>
      <c r="C105" s="4" t="s">
        <v>15</v>
      </c>
      <c r="D105" s="4" t="s">
        <v>57</v>
      </c>
      <c r="E105" s="4" t="s">
        <v>118</v>
      </c>
      <c r="F105" s="4" t="s">
        <v>124</v>
      </c>
      <c r="G105" s="4" t="s">
        <v>0</v>
      </c>
      <c r="H105" s="4" t="s">
        <v>0</v>
      </c>
      <c r="I105" s="4" t="s">
        <v>0</v>
      </c>
      <c r="J105" s="23">
        <f t="shared" si="30"/>
        <v>865400</v>
      </c>
      <c r="K105" s="47">
        <f t="shared" si="30"/>
        <v>0</v>
      </c>
      <c r="L105" s="23">
        <f t="shared" si="14"/>
        <v>865400</v>
      </c>
    </row>
    <row r="106" spans="1:12" ht="25.5">
      <c r="A106" s="5" t="s">
        <v>125</v>
      </c>
      <c r="B106" s="6" t="s">
        <v>13</v>
      </c>
      <c r="C106" s="6" t="s">
        <v>15</v>
      </c>
      <c r="D106" s="6" t="s">
        <v>57</v>
      </c>
      <c r="E106" s="6" t="s">
        <v>118</v>
      </c>
      <c r="F106" s="6" t="s">
        <v>124</v>
      </c>
      <c r="G106" s="6">
        <v>264</v>
      </c>
      <c r="H106" s="6" t="s">
        <v>0</v>
      </c>
      <c r="I106" s="6" t="s">
        <v>0</v>
      </c>
      <c r="J106" s="24">
        <f t="shared" si="30"/>
        <v>865400</v>
      </c>
      <c r="K106" s="49">
        <f t="shared" si="30"/>
        <v>0</v>
      </c>
      <c r="L106" s="23">
        <f t="shared" si="14"/>
        <v>865400</v>
      </c>
    </row>
    <row r="107" spans="1:12">
      <c r="A107" s="5" t="s">
        <v>126</v>
      </c>
      <c r="B107" s="6" t="s">
        <v>13</v>
      </c>
      <c r="C107" s="6" t="s">
        <v>15</v>
      </c>
      <c r="D107" s="6" t="s">
        <v>57</v>
      </c>
      <c r="E107" s="6" t="s">
        <v>118</v>
      </c>
      <c r="F107" s="6" t="s">
        <v>124</v>
      </c>
      <c r="G107" s="6">
        <v>264</v>
      </c>
      <c r="H107" s="6" t="s">
        <v>0</v>
      </c>
      <c r="I107" s="6" t="s">
        <v>127</v>
      </c>
      <c r="J107" s="21">
        <v>865400</v>
      </c>
      <c r="K107" s="48">
        <v>0</v>
      </c>
      <c r="L107" s="23">
        <f t="shared" ref="L107" si="31">J107-K107</f>
        <v>865400</v>
      </c>
    </row>
    <row r="108" spans="1:12">
      <c r="A108" s="17" t="s">
        <v>128</v>
      </c>
      <c r="B108" s="18" t="s">
        <v>13</v>
      </c>
      <c r="C108" s="18" t="s">
        <v>15</v>
      </c>
      <c r="D108" s="18" t="s">
        <v>129</v>
      </c>
      <c r="E108" s="18" t="s">
        <v>0</v>
      </c>
      <c r="F108" s="18" t="s">
        <v>0</v>
      </c>
      <c r="G108" s="18" t="s">
        <v>0</v>
      </c>
      <c r="H108" s="18" t="s">
        <v>0</v>
      </c>
      <c r="I108" s="18" t="s">
        <v>0</v>
      </c>
      <c r="J108" s="22">
        <f t="shared" ref="J108" si="32">J109+J120+J142</f>
        <v>46426609.350000001</v>
      </c>
      <c r="K108" s="40">
        <f>K109+K120+K142</f>
        <v>9084890.120000001</v>
      </c>
      <c r="L108" s="22">
        <f>J108-K108</f>
        <v>37341719.230000004</v>
      </c>
    </row>
    <row r="109" spans="1:12">
      <c r="A109" s="3" t="s">
        <v>130</v>
      </c>
      <c r="B109" s="4" t="s">
        <v>13</v>
      </c>
      <c r="C109" s="4" t="s">
        <v>15</v>
      </c>
      <c r="D109" s="4" t="s">
        <v>129</v>
      </c>
      <c r="E109" s="4" t="s">
        <v>131</v>
      </c>
      <c r="F109" s="4" t="s">
        <v>0</v>
      </c>
      <c r="G109" s="4" t="s">
        <v>0</v>
      </c>
      <c r="H109" s="4" t="s">
        <v>0</v>
      </c>
      <c r="I109" s="4" t="s">
        <v>0</v>
      </c>
      <c r="J109" s="23">
        <f t="shared" ref="J109:K112" si="33">J110</f>
        <v>800000</v>
      </c>
      <c r="K109" s="47">
        <f t="shared" si="33"/>
        <v>25666.67</v>
      </c>
      <c r="L109" s="23">
        <f>J109-K109</f>
        <v>774333.33</v>
      </c>
    </row>
    <row r="110" spans="1:12" ht="38.25">
      <c r="A110" s="3" t="s">
        <v>132</v>
      </c>
      <c r="B110" s="4" t="s">
        <v>13</v>
      </c>
      <c r="C110" s="4" t="s">
        <v>15</v>
      </c>
      <c r="D110" s="4" t="s">
        <v>129</v>
      </c>
      <c r="E110" s="4" t="s">
        <v>133</v>
      </c>
      <c r="F110" s="4" t="s">
        <v>0</v>
      </c>
      <c r="G110" s="4" t="s">
        <v>0</v>
      </c>
      <c r="H110" s="4" t="s">
        <v>0</v>
      </c>
      <c r="I110" s="4" t="s">
        <v>0</v>
      </c>
      <c r="J110" s="23">
        <f t="shared" si="33"/>
        <v>800000</v>
      </c>
      <c r="K110" s="47">
        <f t="shared" si="33"/>
        <v>25666.67</v>
      </c>
      <c r="L110" s="23">
        <f t="shared" ref="L110:L177" si="34">J110-K110</f>
        <v>774333.33</v>
      </c>
    </row>
    <row r="111" spans="1:12" ht="38.25">
      <c r="A111" s="3" t="s">
        <v>134</v>
      </c>
      <c r="B111" s="4" t="s">
        <v>13</v>
      </c>
      <c r="C111" s="4" t="s">
        <v>15</v>
      </c>
      <c r="D111" s="4" t="s">
        <v>129</v>
      </c>
      <c r="E111" s="4" t="s">
        <v>135</v>
      </c>
      <c r="F111" s="4" t="s">
        <v>0</v>
      </c>
      <c r="G111" s="4" t="s">
        <v>0</v>
      </c>
      <c r="H111" s="4" t="s">
        <v>0</v>
      </c>
      <c r="I111" s="4" t="s">
        <v>0</v>
      </c>
      <c r="J111" s="23">
        <f t="shared" si="33"/>
        <v>800000</v>
      </c>
      <c r="K111" s="47">
        <f t="shared" si="33"/>
        <v>25666.67</v>
      </c>
      <c r="L111" s="23">
        <f t="shared" si="34"/>
        <v>774333.33</v>
      </c>
    </row>
    <row r="112" spans="1:12">
      <c r="A112" s="3" t="s">
        <v>38</v>
      </c>
      <c r="B112" s="4" t="s">
        <v>13</v>
      </c>
      <c r="C112" s="4" t="s">
        <v>15</v>
      </c>
      <c r="D112" s="4" t="s">
        <v>129</v>
      </c>
      <c r="E112" s="4" t="s">
        <v>135</v>
      </c>
      <c r="F112" s="4" t="s">
        <v>39</v>
      </c>
      <c r="G112" s="4" t="s">
        <v>0</v>
      </c>
      <c r="H112" s="4" t="s">
        <v>0</v>
      </c>
      <c r="I112" s="4" t="s">
        <v>0</v>
      </c>
      <c r="J112" s="23">
        <f t="shared" si="33"/>
        <v>800000</v>
      </c>
      <c r="K112" s="47">
        <f t="shared" si="33"/>
        <v>25666.67</v>
      </c>
      <c r="L112" s="23">
        <f t="shared" si="34"/>
        <v>774333.33</v>
      </c>
    </row>
    <row r="113" spans="1:12">
      <c r="A113" s="3" t="s">
        <v>40</v>
      </c>
      <c r="B113" s="4" t="s">
        <v>13</v>
      </c>
      <c r="C113" s="4" t="s">
        <v>15</v>
      </c>
      <c r="D113" s="4" t="s">
        <v>129</v>
      </c>
      <c r="E113" s="4" t="s">
        <v>135</v>
      </c>
      <c r="F113" s="4" t="s">
        <v>41</v>
      </c>
      <c r="G113" s="4" t="s">
        <v>0</v>
      </c>
      <c r="H113" s="4" t="s">
        <v>0</v>
      </c>
      <c r="I113" s="4" t="s">
        <v>0</v>
      </c>
      <c r="J113" s="23">
        <f>J115+J114</f>
        <v>800000</v>
      </c>
      <c r="K113" s="47">
        <f>K115+K114</f>
        <v>25666.67</v>
      </c>
      <c r="L113" s="23">
        <f t="shared" si="34"/>
        <v>774333.33</v>
      </c>
    </row>
    <row r="114" spans="1:12">
      <c r="A114" s="3" t="s">
        <v>86</v>
      </c>
      <c r="B114" s="4" t="s">
        <v>13</v>
      </c>
      <c r="C114" s="4" t="s">
        <v>15</v>
      </c>
      <c r="D114" s="4" t="s">
        <v>129</v>
      </c>
      <c r="E114" s="4" t="s">
        <v>135</v>
      </c>
      <c r="F114" s="4">
        <v>242</v>
      </c>
      <c r="G114" s="4">
        <v>310</v>
      </c>
      <c r="H114" s="4"/>
      <c r="I114" s="4">
        <v>1116</v>
      </c>
      <c r="J114" s="23">
        <v>25666.67</v>
      </c>
      <c r="K114" s="47">
        <f>[1]Sheet1!$L$73</f>
        <v>25666.67</v>
      </c>
      <c r="L114" s="23">
        <f t="shared" si="34"/>
        <v>0</v>
      </c>
    </row>
    <row r="115" spans="1:12" ht="38.25">
      <c r="A115" s="3" t="s">
        <v>48</v>
      </c>
      <c r="B115" s="4" t="s">
        <v>13</v>
      </c>
      <c r="C115" s="4" t="s">
        <v>15</v>
      </c>
      <c r="D115" s="4" t="s">
        <v>129</v>
      </c>
      <c r="E115" s="4" t="s">
        <v>135</v>
      </c>
      <c r="F115" s="4" t="s">
        <v>49</v>
      </c>
      <c r="G115" s="4" t="s">
        <v>0</v>
      </c>
      <c r="H115" s="4" t="s">
        <v>0</v>
      </c>
      <c r="I115" s="4" t="s">
        <v>0</v>
      </c>
      <c r="J115" s="23">
        <f>J118+J116</f>
        <v>774333.33</v>
      </c>
      <c r="K115" s="47">
        <f t="shared" ref="K115" si="35">K118+K116</f>
        <v>0</v>
      </c>
      <c r="L115" s="23">
        <f t="shared" si="34"/>
        <v>774333.33</v>
      </c>
    </row>
    <row r="116" spans="1:12">
      <c r="A116" s="5" t="s">
        <v>90</v>
      </c>
      <c r="B116" s="6" t="s">
        <v>13</v>
      </c>
      <c r="C116" s="6" t="s">
        <v>15</v>
      </c>
      <c r="D116" s="6" t="s">
        <v>129</v>
      </c>
      <c r="E116" s="6" t="s">
        <v>135</v>
      </c>
      <c r="F116" s="6" t="s">
        <v>49</v>
      </c>
      <c r="G116" s="6">
        <v>310</v>
      </c>
      <c r="H116" s="6" t="s">
        <v>0</v>
      </c>
      <c r="I116" s="6" t="s">
        <v>0</v>
      </c>
      <c r="J116" s="24">
        <f>J117</f>
        <v>559333.32999999996</v>
      </c>
      <c r="K116" s="49">
        <f t="shared" ref="K116" si="36">K117</f>
        <v>0</v>
      </c>
      <c r="L116" s="23">
        <f t="shared" si="34"/>
        <v>559333.32999999996</v>
      </c>
    </row>
    <row r="117" spans="1:12">
      <c r="A117" s="5" t="s">
        <v>92</v>
      </c>
      <c r="B117" s="6" t="s">
        <v>13</v>
      </c>
      <c r="C117" s="6" t="s">
        <v>15</v>
      </c>
      <c r="D117" s="6" t="s">
        <v>129</v>
      </c>
      <c r="E117" s="6" t="s">
        <v>135</v>
      </c>
      <c r="F117" s="6" t="s">
        <v>49</v>
      </c>
      <c r="G117" s="6">
        <v>310</v>
      </c>
      <c r="H117" s="6" t="s">
        <v>0</v>
      </c>
      <c r="I117" s="6">
        <v>1116</v>
      </c>
      <c r="J117" s="21">
        <v>559333.32999999996</v>
      </c>
      <c r="K117" s="48">
        <v>0</v>
      </c>
      <c r="L117" s="23">
        <f t="shared" si="34"/>
        <v>559333.32999999996</v>
      </c>
    </row>
    <row r="118" spans="1:12">
      <c r="A118" s="5" t="s">
        <v>64</v>
      </c>
      <c r="B118" s="6" t="s">
        <v>13</v>
      </c>
      <c r="C118" s="6" t="s">
        <v>15</v>
      </c>
      <c r="D118" s="6" t="s">
        <v>129</v>
      </c>
      <c r="E118" s="6" t="s">
        <v>135</v>
      </c>
      <c r="F118" s="6" t="s">
        <v>49</v>
      </c>
      <c r="G118" s="6">
        <v>340</v>
      </c>
      <c r="H118" s="6" t="s">
        <v>0</v>
      </c>
      <c r="I118" s="6" t="s">
        <v>0</v>
      </c>
      <c r="J118" s="24">
        <f t="shared" ref="J118:K118" si="37">J119</f>
        <v>215000</v>
      </c>
      <c r="K118" s="49">
        <f t="shared" si="37"/>
        <v>0</v>
      </c>
      <c r="L118" s="23">
        <f t="shared" si="34"/>
        <v>215000</v>
      </c>
    </row>
    <row r="119" spans="1:12">
      <c r="A119" s="5" t="s">
        <v>110</v>
      </c>
      <c r="B119" s="6" t="s">
        <v>13</v>
      </c>
      <c r="C119" s="6" t="s">
        <v>15</v>
      </c>
      <c r="D119" s="6" t="s">
        <v>129</v>
      </c>
      <c r="E119" s="6" t="s">
        <v>135</v>
      </c>
      <c r="F119" s="6" t="s">
        <v>49</v>
      </c>
      <c r="G119" s="6">
        <v>341</v>
      </c>
      <c r="H119" s="6" t="s">
        <v>0</v>
      </c>
      <c r="I119" s="6">
        <v>1119</v>
      </c>
      <c r="J119" s="21">
        <v>215000</v>
      </c>
      <c r="K119" s="48"/>
      <c r="L119" s="23">
        <f t="shared" si="34"/>
        <v>215000</v>
      </c>
    </row>
    <row r="120" spans="1:12">
      <c r="A120" s="3" t="s">
        <v>136</v>
      </c>
      <c r="B120" s="4" t="s">
        <v>13</v>
      </c>
      <c r="C120" s="4" t="s">
        <v>15</v>
      </c>
      <c r="D120" s="4" t="s">
        <v>129</v>
      </c>
      <c r="E120" s="4" t="s">
        <v>137</v>
      </c>
      <c r="F120" s="4" t="s">
        <v>0</v>
      </c>
      <c r="G120" s="4" t="s">
        <v>0</v>
      </c>
      <c r="H120" s="4" t="s">
        <v>0</v>
      </c>
      <c r="I120" s="4" t="s">
        <v>0</v>
      </c>
      <c r="J120" s="23">
        <f t="shared" ref="J120:K120" si="38">J121</f>
        <v>23309541.600000001</v>
      </c>
      <c r="K120" s="47">
        <f t="shared" si="38"/>
        <v>68482</v>
      </c>
      <c r="L120" s="23">
        <f t="shared" si="34"/>
        <v>23241059.600000001</v>
      </c>
    </row>
    <row r="121" spans="1:12">
      <c r="A121" s="3" t="s">
        <v>138</v>
      </c>
      <c r="B121" s="4" t="s">
        <v>13</v>
      </c>
      <c r="C121" s="4" t="s">
        <v>15</v>
      </c>
      <c r="D121" s="4" t="s">
        <v>129</v>
      </c>
      <c r="E121" s="4" t="s">
        <v>139</v>
      </c>
      <c r="F121" s="4" t="s">
        <v>0</v>
      </c>
      <c r="G121" s="4" t="s">
        <v>0</v>
      </c>
      <c r="H121" s="4" t="s">
        <v>0</v>
      </c>
      <c r="I121" s="4" t="s">
        <v>0</v>
      </c>
      <c r="J121" s="23">
        <f t="shared" ref="J121" si="39">J122+J136</f>
        <v>23309541.600000001</v>
      </c>
      <c r="K121" s="47">
        <f t="shared" ref="K121" si="40">K122+K136</f>
        <v>68482</v>
      </c>
      <c r="L121" s="23">
        <f t="shared" si="34"/>
        <v>23241059.600000001</v>
      </c>
    </row>
    <row r="122" spans="1:12">
      <c r="A122" s="3" t="s">
        <v>140</v>
      </c>
      <c r="B122" s="4" t="s">
        <v>13</v>
      </c>
      <c r="C122" s="4" t="s">
        <v>15</v>
      </c>
      <c r="D122" s="4" t="s">
        <v>129</v>
      </c>
      <c r="E122" s="4" t="s">
        <v>141</v>
      </c>
      <c r="F122" s="4" t="s">
        <v>0</v>
      </c>
      <c r="G122" s="4" t="s">
        <v>0</v>
      </c>
      <c r="H122" s="4" t="s">
        <v>0</v>
      </c>
      <c r="I122" s="4" t="s">
        <v>0</v>
      </c>
      <c r="J122" s="23">
        <f t="shared" ref="J122:K124" si="41">J123</f>
        <v>23160291.600000001</v>
      </c>
      <c r="K122" s="47">
        <f t="shared" si="41"/>
        <v>8482</v>
      </c>
      <c r="L122" s="23">
        <f t="shared" si="34"/>
        <v>23151809.600000001</v>
      </c>
    </row>
    <row r="123" spans="1:12">
      <c r="A123" s="3" t="s">
        <v>38</v>
      </c>
      <c r="B123" s="4" t="s">
        <v>13</v>
      </c>
      <c r="C123" s="4" t="s">
        <v>15</v>
      </c>
      <c r="D123" s="4" t="s">
        <v>129</v>
      </c>
      <c r="E123" s="4" t="s">
        <v>141</v>
      </c>
      <c r="F123" s="4" t="s">
        <v>39</v>
      </c>
      <c r="G123" s="4" t="s">
        <v>0</v>
      </c>
      <c r="H123" s="4" t="s">
        <v>0</v>
      </c>
      <c r="I123" s="4" t="s">
        <v>0</v>
      </c>
      <c r="J123" s="23">
        <f t="shared" si="41"/>
        <v>23160291.600000001</v>
      </c>
      <c r="K123" s="47">
        <f t="shared" si="41"/>
        <v>8482</v>
      </c>
      <c r="L123" s="23">
        <f t="shared" si="34"/>
        <v>23151809.600000001</v>
      </c>
    </row>
    <row r="124" spans="1:12">
      <c r="A124" s="3" t="s">
        <v>40</v>
      </c>
      <c r="B124" s="4" t="s">
        <v>13</v>
      </c>
      <c r="C124" s="4" t="s">
        <v>15</v>
      </c>
      <c r="D124" s="4" t="s">
        <v>129</v>
      </c>
      <c r="E124" s="4" t="s">
        <v>141</v>
      </c>
      <c r="F124" s="4" t="s">
        <v>41</v>
      </c>
      <c r="G124" s="4" t="s">
        <v>0</v>
      </c>
      <c r="H124" s="4" t="s">
        <v>0</v>
      </c>
      <c r="I124" s="4" t="s">
        <v>0</v>
      </c>
      <c r="J124" s="31">
        <f t="shared" si="41"/>
        <v>23160291.600000001</v>
      </c>
      <c r="K124" s="51">
        <f t="shared" si="41"/>
        <v>8482</v>
      </c>
      <c r="L124" s="23">
        <f t="shared" si="34"/>
        <v>23151809.600000001</v>
      </c>
    </row>
    <row r="125" spans="1:12" ht="38.25">
      <c r="A125" s="3" t="s">
        <v>48</v>
      </c>
      <c r="B125" s="4" t="s">
        <v>13</v>
      </c>
      <c r="C125" s="4" t="s">
        <v>15</v>
      </c>
      <c r="D125" s="4" t="s">
        <v>129</v>
      </c>
      <c r="E125" s="4" t="s">
        <v>141</v>
      </c>
      <c r="F125" s="4" t="s">
        <v>49</v>
      </c>
      <c r="G125" s="4" t="s">
        <v>0</v>
      </c>
      <c r="H125" s="4" t="s">
        <v>0</v>
      </c>
      <c r="I125" s="32" t="s">
        <v>0</v>
      </c>
      <c r="J125" s="23">
        <f>J126+J129+J133+J132+J134+J135</f>
        <v>23160291.600000001</v>
      </c>
      <c r="K125" s="47">
        <f>K126+K129+K133+K132</f>
        <v>8482</v>
      </c>
      <c r="L125" s="23">
        <f t="shared" si="34"/>
        <v>23151809.600000001</v>
      </c>
    </row>
    <row r="126" spans="1:12">
      <c r="A126" s="5" t="s">
        <v>80</v>
      </c>
      <c r="B126" s="6" t="s">
        <v>13</v>
      </c>
      <c r="C126" s="6" t="s">
        <v>15</v>
      </c>
      <c r="D126" s="6" t="s">
        <v>129</v>
      </c>
      <c r="E126" s="6" t="s">
        <v>141</v>
      </c>
      <c r="F126" s="6" t="s">
        <v>49</v>
      </c>
      <c r="G126" s="6" t="s">
        <v>81</v>
      </c>
      <c r="H126" s="6" t="s">
        <v>0</v>
      </c>
      <c r="I126" s="6" t="s">
        <v>0</v>
      </c>
      <c r="J126" s="24">
        <f>J127+J128</f>
        <v>17069551.280000001</v>
      </c>
      <c r="K126" s="49">
        <f>K127+K128</f>
        <v>0</v>
      </c>
      <c r="L126" s="23">
        <f t="shared" si="34"/>
        <v>17069551.280000001</v>
      </c>
    </row>
    <row r="127" spans="1:12">
      <c r="A127" s="5" t="s">
        <v>142</v>
      </c>
      <c r="B127" s="6" t="s">
        <v>13</v>
      </c>
      <c r="C127" s="6" t="s">
        <v>15</v>
      </c>
      <c r="D127" s="6" t="s">
        <v>129</v>
      </c>
      <c r="E127" s="6" t="s">
        <v>141</v>
      </c>
      <c r="F127" s="6" t="s">
        <v>49</v>
      </c>
      <c r="G127" s="6" t="s">
        <v>81</v>
      </c>
      <c r="H127" s="6" t="s">
        <v>0</v>
      </c>
      <c r="I127" s="6" t="s">
        <v>143</v>
      </c>
      <c r="J127" s="28">
        <v>12948381.84</v>
      </c>
      <c r="K127" s="48"/>
      <c r="L127" s="23">
        <f t="shared" si="34"/>
        <v>12948381.84</v>
      </c>
    </row>
    <row r="128" spans="1:12">
      <c r="A128" s="55"/>
      <c r="B128" s="6" t="s">
        <v>13</v>
      </c>
      <c r="C128" s="6" t="s">
        <v>15</v>
      </c>
      <c r="D128" s="6" t="s">
        <v>129</v>
      </c>
      <c r="E128" s="6" t="s">
        <v>141</v>
      </c>
      <c r="F128" s="6" t="s">
        <v>49</v>
      </c>
      <c r="G128" s="6" t="s">
        <v>81</v>
      </c>
      <c r="H128" s="6" t="s">
        <v>0</v>
      </c>
      <c r="I128" s="27">
        <v>1129</v>
      </c>
      <c r="J128" s="21">
        <v>4121169.44</v>
      </c>
      <c r="K128" s="48">
        <v>0</v>
      </c>
      <c r="L128" s="23">
        <f t="shared" si="34"/>
        <v>4121169.44</v>
      </c>
    </row>
    <row r="129" spans="1:12">
      <c r="A129" s="5" t="s">
        <v>64</v>
      </c>
      <c r="B129" s="6" t="s">
        <v>13</v>
      </c>
      <c r="C129" s="6" t="s">
        <v>15</v>
      </c>
      <c r="D129" s="6" t="s">
        <v>129</v>
      </c>
      <c r="E129" s="6" t="s">
        <v>141</v>
      </c>
      <c r="F129" s="6" t="s">
        <v>49</v>
      </c>
      <c r="G129" s="6" t="s">
        <v>65</v>
      </c>
      <c r="H129" s="6" t="s">
        <v>0</v>
      </c>
      <c r="I129" s="6" t="s">
        <v>0</v>
      </c>
      <c r="J129" s="36">
        <f>J131+J130</f>
        <v>2513455.3199999998</v>
      </c>
      <c r="K129" s="52">
        <f>K131+K130</f>
        <v>8482</v>
      </c>
      <c r="L129" s="23">
        <f t="shared" si="34"/>
        <v>2504973.3199999998</v>
      </c>
    </row>
    <row r="130" spans="1:12">
      <c r="A130" s="5" t="s">
        <v>110</v>
      </c>
      <c r="B130" s="6" t="s">
        <v>13</v>
      </c>
      <c r="C130" s="6" t="s">
        <v>15</v>
      </c>
      <c r="D130" s="6" t="s">
        <v>129</v>
      </c>
      <c r="E130" s="6" t="s">
        <v>141</v>
      </c>
      <c r="F130" s="6" t="s">
        <v>49</v>
      </c>
      <c r="G130" s="6" t="s">
        <v>65</v>
      </c>
      <c r="H130" s="6" t="s">
        <v>0</v>
      </c>
      <c r="I130" s="34">
        <v>1130</v>
      </c>
      <c r="J130" s="28"/>
      <c r="K130" s="48"/>
      <c r="L130" s="23">
        <f t="shared" si="34"/>
        <v>0</v>
      </c>
    </row>
    <row r="131" spans="1:12">
      <c r="A131" s="5" t="s">
        <v>110</v>
      </c>
      <c r="B131" s="6" t="s">
        <v>13</v>
      </c>
      <c r="C131" s="6" t="s">
        <v>15</v>
      </c>
      <c r="D131" s="6" t="s">
        <v>129</v>
      </c>
      <c r="E131" s="6" t="s">
        <v>141</v>
      </c>
      <c r="F131" s="6" t="s">
        <v>49</v>
      </c>
      <c r="G131" s="6" t="s">
        <v>65</v>
      </c>
      <c r="H131" s="27" t="s">
        <v>0</v>
      </c>
      <c r="I131" s="37" t="s">
        <v>111</v>
      </c>
      <c r="J131" s="21">
        <v>2513455.3199999998</v>
      </c>
      <c r="K131" s="48">
        <f>[1]Sheet1!$L$81</f>
        <v>8482</v>
      </c>
      <c r="L131" s="23">
        <f t="shared" si="34"/>
        <v>2504973.3199999998</v>
      </c>
    </row>
    <row r="132" spans="1:12">
      <c r="A132" s="5"/>
      <c r="B132" s="6" t="s">
        <v>13</v>
      </c>
      <c r="C132" s="6" t="s">
        <v>15</v>
      </c>
      <c r="D132" s="6" t="s">
        <v>129</v>
      </c>
      <c r="E132" s="6" t="s">
        <v>141</v>
      </c>
      <c r="F132" s="6" t="s">
        <v>49</v>
      </c>
      <c r="G132" s="6">
        <v>310</v>
      </c>
      <c r="H132" s="27"/>
      <c r="I132" s="37">
        <v>1116</v>
      </c>
      <c r="J132" s="21">
        <v>0</v>
      </c>
      <c r="K132" s="48">
        <v>0</v>
      </c>
      <c r="L132" s="23">
        <f t="shared" si="34"/>
        <v>0</v>
      </c>
    </row>
    <row r="133" spans="1:12">
      <c r="A133" s="5"/>
      <c r="B133" s="6" t="s">
        <v>13</v>
      </c>
      <c r="C133" s="6" t="s">
        <v>15</v>
      </c>
      <c r="D133" s="6" t="s">
        <v>129</v>
      </c>
      <c r="E133" s="6" t="s">
        <v>141</v>
      </c>
      <c r="F133" s="6" t="s">
        <v>49</v>
      </c>
      <c r="G133" s="6">
        <v>344</v>
      </c>
      <c r="H133" s="6"/>
      <c r="I133" s="35">
        <v>1112</v>
      </c>
      <c r="J133" s="33">
        <v>34010</v>
      </c>
      <c r="K133" s="48">
        <v>0</v>
      </c>
      <c r="L133" s="23">
        <f t="shared" si="34"/>
        <v>34010</v>
      </c>
    </row>
    <row r="134" spans="1:12">
      <c r="A134" s="5"/>
      <c r="B134" s="6" t="s">
        <v>13</v>
      </c>
      <c r="C134" s="6" t="s">
        <v>15</v>
      </c>
      <c r="D134" s="6" t="s">
        <v>129</v>
      </c>
      <c r="E134" s="6" t="s">
        <v>141</v>
      </c>
      <c r="F134" s="6">
        <v>245</v>
      </c>
      <c r="G134" s="6">
        <v>226</v>
      </c>
      <c r="H134" s="6"/>
      <c r="I134" s="35">
        <v>1130</v>
      </c>
      <c r="J134" s="33">
        <v>1448275</v>
      </c>
      <c r="K134" s="48"/>
      <c r="L134" s="23"/>
    </row>
    <row r="135" spans="1:12">
      <c r="A135" s="5"/>
      <c r="B135" s="6" t="s">
        <v>13</v>
      </c>
      <c r="C135" s="6" t="s">
        <v>15</v>
      </c>
      <c r="D135" s="6" t="s">
        <v>129</v>
      </c>
      <c r="E135" s="6" t="s">
        <v>141</v>
      </c>
      <c r="F135" s="6">
        <v>414</v>
      </c>
      <c r="G135" s="6">
        <v>228</v>
      </c>
      <c r="H135" s="6"/>
      <c r="I135" s="35">
        <v>1130</v>
      </c>
      <c r="J135" s="33">
        <v>2095000</v>
      </c>
      <c r="K135" s="48"/>
      <c r="L135" s="23"/>
    </row>
    <row r="136" spans="1:12" ht="25.5">
      <c r="A136" s="3" t="s">
        <v>144</v>
      </c>
      <c r="B136" s="4" t="s">
        <v>13</v>
      </c>
      <c r="C136" s="4" t="s">
        <v>15</v>
      </c>
      <c r="D136" s="4" t="s">
        <v>129</v>
      </c>
      <c r="E136" s="4" t="s">
        <v>145</v>
      </c>
      <c r="F136" s="4" t="s">
        <v>0</v>
      </c>
      <c r="G136" s="4" t="s">
        <v>0</v>
      </c>
      <c r="H136" s="4" t="s">
        <v>0</v>
      </c>
      <c r="I136" s="4" t="s">
        <v>0</v>
      </c>
      <c r="J136" s="23">
        <f t="shared" ref="J136:K140" si="42">J137</f>
        <v>149250</v>
      </c>
      <c r="K136" s="47">
        <f t="shared" si="42"/>
        <v>60000</v>
      </c>
      <c r="L136" s="23">
        <f t="shared" si="34"/>
        <v>89250</v>
      </c>
    </row>
    <row r="137" spans="1:12">
      <c r="A137" s="3" t="s">
        <v>38</v>
      </c>
      <c r="B137" s="4" t="s">
        <v>13</v>
      </c>
      <c r="C137" s="4" t="s">
        <v>15</v>
      </c>
      <c r="D137" s="4" t="s">
        <v>129</v>
      </c>
      <c r="E137" s="4" t="s">
        <v>145</v>
      </c>
      <c r="F137" s="4" t="s">
        <v>39</v>
      </c>
      <c r="G137" s="4" t="s">
        <v>0</v>
      </c>
      <c r="H137" s="4" t="s">
        <v>0</v>
      </c>
      <c r="I137" s="4" t="s">
        <v>0</v>
      </c>
      <c r="J137" s="23">
        <f t="shared" si="42"/>
        <v>149250</v>
      </c>
      <c r="K137" s="47">
        <f t="shared" si="42"/>
        <v>60000</v>
      </c>
      <c r="L137" s="23">
        <f t="shared" si="34"/>
        <v>89250</v>
      </c>
    </row>
    <row r="138" spans="1:12">
      <c r="A138" s="3" t="s">
        <v>40</v>
      </c>
      <c r="B138" s="4" t="s">
        <v>13</v>
      </c>
      <c r="C138" s="4" t="s">
        <v>15</v>
      </c>
      <c r="D138" s="4" t="s">
        <v>129</v>
      </c>
      <c r="E138" s="4" t="s">
        <v>145</v>
      </c>
      <c r="F138" s="4" t="s">
        <v>41</v>
      </c>
      <c r="G138" s="4" t="s">
        <v>0</v>
      </c>
      <c r="H138" s="4" t="s">
        <v>0</v>
      </c>
      <c r="I138" s="4" t="s">
        <v>0</v>
      </c>
      <c r="J138" s="23">
        <f t="shared" si="42"/>
        <v>149250</v>
      </c>
      <c r="K138" s="47">
        <f t="shared" si="42"/>
        <v>60000</v>
      </c>
      <c r="L138" s="23">
        <f t="shared" si="34"/>
        <v>89250</v>
      </c>
    </row>
    <row r="139" spans="1:12" ht="38.25">
      <c r="A139" s="3" t="s">
        <v>48</v>
      </c>
      <c r="B139" s="4" t="s">
        <v>13</v>
      </c>
      <c r="C139" s="4" t="s">
        <v>15</v>
      </c>
      <c r="D139" s="4" t="s">
        <v>129</v>
      </c>
      <c r="E139" s="4" t="s">
        <v>145</v>
      </c>
      <c r="F139" s="4" t="s">
        <v>49</v>
      </c>
      <c r="G139" s="4" t="s">
        <v>0</v>
      </c>
      <c r="H139" s="4" t="s">
        <v>0</v>
      </c>
      <c r="I139" s="4" t="s">
        <v>0</v>
      </c>
      <c r="J139" s="23">
        <f t="shared" si="42"/>
        <v>149250</v>
      </c>
      <c r="K139" s="47">
        <f t="shared" si="42"/>
        <v>60000</v>
      </c>
      <c r="L139" s="23">
        <f t="shared" si="34"/>
        <v>89250</v>
      </c>
    </row>
    <row r="140" spans="1:12">
      <c r="A140" s="5" t="s">
        <v>64</v>
      </c>
      <c r="B140" s="6" t="s">
        <v>13</v>
      </c>
      <c r="C140" s="6" t="s">
        <v>15</v>
      </c>
      <c r="D140" s="6" t="s">
        <v>129</v>
      </c>
      <c r="E140" s="6" t="s">
        <v>145</v>
      </c>
      <c r="F140" s="6" t="s">
        <v>49</v>
      </c>
      <c r="G140" s="6" t="s">
        <v>65</v>
      </c>
      <c r="H140" s="6" t="s">
        <v>0</v>
      </c>
      <c r="I140" s="6" t="s">
        <v>0</v>
      </c>
      <c r="J140" s="24">
        <f t="shared" si="42"/>
        <v>149250</v>
      </c>
      <c r="K140" s="49">
        <f t="shared" si="42"/>
        <v>60000</v>
      </c>
      <c r="L140" s="23">
        <f t="shared" si="34"/>
        <v>89250</v>
      </c>
    </row>
    <row r="141" spans="1:12">
      <c r="A141" s="5" t="s">
        <v>110</v>
      </c>
      <c r="B141" s="6" t="s">
        <v>13</v>
      </c>
      <c r="C141" s="6" t="s">
        <v>15</v>
      </c>
      <c r="D141" s="6" t="s">
        <v>129</v>
      </c>
      <c r="E141" s="6" t="s">
        <v>145</v>
      </c>
      <c r="F141" s="6" t="s">
        <v>49</v>
      </c>
      <c r="G141" s="6" t="s">
        <v>65</v>
      </c>
      <c r="H141" s="6" t="s">
        <v>0</v>
      </c>
      <c r="I141" s="6" t="s">
        <v>111</v>
      </c>
      <c r="J141" s="21">
        <v>149250</v>
      </c>
      <c r="K141" s="48">
        <f>[1]Sheet1!$L$85</f>
        <v>60000</v>
      </c>
      <c r="L141" s="23">
        <f t="shared" si="34"/>
        <v>89250</v>
      </c>
    </row>
    <row r="142" spans="1:12">
      <c r="A142" s="3" t="s">
        <v>18</v>
      </c>
      <c r="B142" s="4" t="s">
        <v>13</v>
      </c>
      <c r="C142" s="4" t="s">
        <v>15</v>
      </c>
      <c r="D142" s="4" t="s">
        <v>129</v>
      </c>
      <c r="E142" s="4" t="s">
        <v>19</v>
      </c>
      <c r="F142" s="4" t="s">
        <v>0</v>
      </c>
      <c r="G142" s="4" t="s">
        <v>0</v>
      </c>
      <c r="H142" s="4" t="s">
        <v>0</v>
      </c>
      <c r="I142" s="4" t="s">
        <v>0</v>
      </c>
      <c r="J142" s="23">
        <f t="shared" ref="J142:K142" si="43">J143</f>
        <v>22317067.75</v>
      </c>
      <c r="K142" s="47">
        <f t="shared" si="43"/>
        <v>8990741.4500000011</v>
      </c>
      <c r="L142" s="23">
        <f t="shared" si="34"/>
        <v>13326326.299999999</v>
      </c>
    </row>
    <row r="143" spans="1:12">
      <c r="A143" s="3" t="s">
        <v>115</v>
      </c>
      <c r="B143" s="4" t="s">
        <v>13</v>
      </c>
      <c r="C143" s="4" t="s">
        <v>15</v>
      </c>
      <c r="D143" s="4" t="s">
        <v>129</v>
      </c>
      <c r="E143" s="4" t="s">
        <v>116</v>
      </c>
      <c r="F143" s="4" t="s">
        <v>0</v>
      </c>
      <c r="G143" s="4" t="s">
        <v>0</v>
      </c>
      <c r="H143" s="4" t="s">
        <v>0</v>
      </c>
      <c r="I143" s="4" t="s">
        <v>0</v>
      </c>
      <c r="J143" s="23">
        <f>J144+J150+J172+J179</f>
        <v>22317067.75</v>
      </c>
      <c r="K143" s="47">
        <f>K144+K150+K172+K179</f>
        <v>8990741.4500000011</v>
      </c>
      <c r="L143" s="23">
        <f t="shared" si="34"/>
        <v>13326326.299999999</v>
      </c>
    </row>
    <row r="144" spans="1:12">
      <c r="A144" s="3" t="s">
        <v>146</v>
      </c>
      <c r="B144" s="4" t="s">
        <v>13</v>
      </c>
      <c r="C144" s="4" t="s">
        <v>15</v>
      </c>
      <c r="D144" s="4" t="s">
        <v>129</v>
      </c>
      <c r="E144" s="4" t="s">
        <v>147</v>
      </c>
      <c r="F144" s="4" t="s">
        <v>0</v>
      </c>
      <c r="G144" s="4" t="s">
        <v>0</v>
      </c>
      <c r="H144" s="4" t="s">
        <v>0</v>
      </c>
      <c r="I144" s="4" t="s">
        <v>0</v>
      </c>
      <c r="J144" s="23">
        <f t="shared" ref="J144:K148" si="44">J145</f>
        <v>1722678</v>
      </c>
      <c r="K144" s="47">
        <f t="shared" si="44"/>
        <v>0</v>
      </c>
      <c r="L144" s="23">
        <f t="shared" si="34"/>
        <v>1722678</v>
      </c>
    </row>
    <row r="145" spans="1:12">
      <c r="A145" s="3" t="s">
        <v>38</v>
      </c>
      <c r="B145" s="4" t="s">
        <v>13</v>
      </c>
      <c r="C145" s="4" t="s">
        <v>15</v>
      </c>
      <c r="D145" s="4" t="s">
        <v>129</v>
      </c>
      <c r="E145" s="4" t="s">
        <v>147</v>
      </c>
      <c r="F145" s="4" t="s">
        <v>39</v>
      </c>
      <c r="G145" s="4" t="s">
        <v>0</v>
      </c>
      <c r="H145" s="4" t="s">
        <v>0</v>
      </c>
      <c r="I145" s="4" t="s">
        <v>0</v>
      </c>
      <c r="J145" s="23">
        <f t="shared" si="44"/>
        <v>1722678</v>
      </c>
      <c r="K145" s="47">
        <f t="shared" si="44"/>
        <v>0</v>
      </c>
      <c r="L145" s="23">
        <f t="shared" si="34"/>
        <v>1722678</v>
      </c>
    </row>
    <row r="146" spans="1:12">
      <c r="A146" s="3" t="s">
        <v>40</v>
      </c>
      <c r="B146" s="4" t="s">
        <v>13</v>
      </c>
      <c r="C146" s="4" t="s">
        <v>15</v>
      </c>
      <c r="D146" s="4" t="s">
        <v>129</v>
      </c>
      <c r="E146" s="4" t="s">
        <v>147</v>
      </c>
      <c r="F146" s="4" t="s">
        <v>41</v>
      </c>
      <c r="G146" s="4" t="s">
        <v>0</v>
      </c>
      <c r="H146" s="4" t="s">
        <v>0</v>
      </c>
      <c r="I146" s="4" t="s">
        <v>0</v>
      </c>
      <c r="J146" s="23">
        <f t="shared" si="44"/>
        <v>1722678</v>
      </c>
      <c r="K146" s="47">
        <f t="shared" si="44"/>
        <v>0</v>
      </c>
      <c r="L146" s="23">
        <f t="shared" si="34"/>
        <v>1722678</v>
      </c>
    </row>
    <row r="147" spans="1:12" ht="38.25">
      <c r="A147" s="3" t="s">
        <v>48</v>
      </c>
      <c r="B147" s="4" t="s">
        <v>13</v>
      </c>
      <c r="C147" s="4" t="s">
        <v>15</v>
      </c>
      <c r="D147" s="4" t="s">
        <v>129</v>
      </c>
      <c r="E147" s="4" t="s">
        <v>147</v>
      </c>
      <c r="F147" s="4" t="s">
        <v>49</v>
      </c>
      <c r="G147" s="4" t="s">
        <v>0</v>
      </c>
      <c r="H147" s="4" t="s">
        <v>0</v>
      </c>
      <c r="I147" s="4" t="s">
        <v>0</v>
      </c>
      <c r="J147" s="23">
        <f t="shared" si="44"/>
        <v>1722678</v>
      </c>
      <c r="K147" s="47">
        <f t="shared" si="44"/>
        <v>0</v>
      </c>
      <c r="L147" s="23">
        <f t="shared" si="34"/>
        <v>1722678</v>
      </c>
    </row>
    <row r="148" spans="1:12">
      <c r="A148" s="5" t="s">
        <v>50</v>
      </c>
      <c r="B148" s="6" t="s">
        <v>13</v>
      </c>
      <c r="C148" s="6" t="s">
        <v>15</v>
      </c>
      <c r="D148" s="6" t="s">
        <v>129</v>
      </c>
      <c r="E148" s="6" t="s">
        <v>147</v>
      </c>
      <c r="F148" s="6" t="s">
        <v>49</v>
      </c>
      <c r="G148" s="6" t="s">
        <v>51</v>
      </c>
      <c r="H148" s="6" t="s">
        <v>0</v>
      </c>
      <c r="I148" s="6" t="s">
        <v>0</v>
      </c>
      <c r="J148" s="24">
        <f t="shared" si="44"/>
        <v>1722678</v>
      </c>
      <c r="K148" s="49">
        <f t="shared" si="44"/>
        <v>0</v>
      </c>
      <c r="L148" s="23">
        <f t="shared" si="34"/>
        <v>1722678</v>
      </c>
    </row>
    <row r="149" spans="1:12">
      <c r="A149" s="5" t="s">
        <v>148</v>
      </c>
      <c r="B149" s="6" t="s">
        <v>13</v>
      </c>
      <c r="C149" s="6" t="s">
        <v>15</v>
      </c>
      <c r="D149" s="6" t="s">
        <v>129</v>
      </c>
      <c r="E149" s="6" t="s">
        <v>147</v>
      </c>
      <c r="F149" s="6" t="s">
        <v>49</v>
      </c>
      <c r="G149" s="6" t="s">
        <v>51</v>
      </c>
      <c r="H149" s="6" t="s">
        <v>0</v>
      </c>
      <c r="I149" s="6" t="s">
        <v>149</v>
      </c>
      <c r="J149" s="21">
        <v>1722678</v>
      </c>
      <c r="K149" s="48">
        <v>0</v>
      </c>
      <c r="L149" s="23">
        <f t="shared" si="34"/>
        <v>1722678</v>
      </c>
    </row>
    <row r="150" spans="1:12" ht="25.5">
      <c r="A150" s="3" t="s">
        <v>150</v>
      </c>
      <c r="B150" s="4" t="s">
        <v>13</v>
      </c>
      <c r="C150" s="4" t="s">
        <v>15</v>
      </c>
      <c r="D150" s="4" t="s">
        <v>129</v>
      </c>
      <c r="E150" s="4" t="s">
        <v>151</v>
      </c>
      <c r="F150" s="4" t="s">
        <v>0</v>
      </c>
      <c r="G150" s="4" t="s">
        <v>0</v>
      </c>
      <c r="H150" s="4" t="s">
        <v>0</v>
      </c>
      <c r="I150" s="4" t="s">
        <v>0</v>
      </c>
      <c r="J150" s="23">
        <f>J151+J164</f>
        <v>19964389.75</v>
      </c>
      <c r="K150" s="47">
        <f>K151+K164</f>
        <v>8784125.7300000004</v>
      </c>
      <c r="L150" s="23">
        <f t="shared" si="34"/>
        <v>11180264.02</v>
      </c>
    </row>
    <row r="151" spans="1:12">
      <c r="A151" s="3" t="s">
        <v>38</v>
      </c>
      <c r="B151" s="4" t="s">
        <v>13</v>
      </c>
      <c r="C151" s="4" t="s">
        <v>15</v>
      </c>
      <c r="D151" s="4" t="s">
        <v>129</v>
      </c>
      <c r="E151" s="4" t="s">
        <v>151</v>
      </c>
      <c r="F151" s="4" t="s">
        <v>39</v>
      </c>
      <c r="G151" s="4" t="s">
        <v>0</v>
      </c>
      <c r="H151" s="4" t="s">
        <v>0</v>
      </c>
      <c r="I151" s="4" t="s">
        <v>0</v>
      </c>
      <c r="J151" s="23">
        <f>J152</f>
        <v>19747227.75</v>
      </c>
      <c r="K151" s="47">
        <f t="shared" ref="J151:K152" si="45">K152</f>
        <v>8763146.7300000004</v>
      </c>
      <c r="L151" s="23">
        <f t="shared" si="34"/>
        <v>10984081.02</v>
      </c>
    </row>
    <row r="152" spans="1:12">
      <c r="A152" s="3" t="s">
        <v>40</v>
      </c>
      <c r="B152" s="4" t="s">
        <v>13</v>
      </c>
      <c r="C152" s="4" t="s">
        <v>15</v>
      </c>
      <c r="D152" s="4" t="s">
        <v>129</v>
      </c>
      <c r="E152" s="4" t="s">
        <v>151</v>
      </c>
      <c r="F152" s="4" t="s">
        <v>41</v>
      </c>
      <c r="G152" s="4" t="s">
        <v>0</v>
      </c>
      <c r="H152" s="4" t="s">
        <v>0</v>
      </c>
      <c r="I152" s="4" t="s">
        <v>0</v>
      </c>
      <c r="J152" s="23">
        <f t="shared" si="45"/>
        <v>19747227.75</v>
      </c>
      <c r="K152" s="47">
        <f t="shared" si="45"/>
        <v>8763146.7300000004</v>
      </c>
      <c r="L152" s="23">
        <f t="shared" si="34"/>
        <v>10984081.02</v>
      </c>
    </row>
    <row r="153" spans="1:12" ht="38.25">
      <c r="A153" s="3" t="s">
        <v>48</v>
      </c>
      <c r="B153" s="4" t="s">
        <v>13</v>
      </c>
      <c r="C153" s="4" t="s">
        <v>15</v>
      </c>
      <c r="D153" s="4" t="s">
        <v>129</v>
      </c>
      <c r="E153" s="4" t="s">
        <v>151</v>
      </c>
      <c r="F153" s="4" t="s">
        <v>49</v>
      </c>
      <c r="G153" s="4" t="s">
        <v>0</v>
      </c>
      <c r="H153" s="4" t="s">
        <v>0</v>
      </c>
      <c r="I153" s="4" t="s">
        <v>0</v>
      </c>
      <c r="J153" s="23">
        <f>J154+J159+J162</f>
        <v>19747227.75</v>
      </c>
      <c r="K153" s="47">
        <f>K154+K159+K162</f>
        <v>8763146.7300000004</v>
      </c>
      <c r="L153" s="23">
        <f t="shared" si="34"/>
        <v>10984081.02</v>
      </c>
    </row>
    <row r="154" spans="1:12">
      <c r="A154" s="5" t="s">
        <v>94</v>
      </c>
      <c r="B154" s="6" t="s">
        <v>13</v>
      </c>
      <c r="C154" s="6" t="s">
        <v>15</v>
      </c>
      <c r="D154" s="6" t="s">
        <v>129</v>
      </c>
      <c r="E154" s="6" t="s">
        <v>151</v>
      </c>
      <c r="F154" s="6" t="s">
        <v>49</v>
      </c>
      <c r="G154" s="6" t="s">
        <v>95</v>
      </c>
      <c r="H154" s="6" t="s">
        <v>0</v>
      </c>
      <c r="I154" s="6" t="s">
        <v>0</v>
      </c>
      <c r="J154" s="24">
        <f>J155+J156+J157+J158</f>
        <v>13110073.75</v>
      </c>
      <c r="K154" s="49">
        <f>K155+K156+K157+K158</f>
        <v>7634172.080000001</v>
      </c>
      <c r="L154" s="23">
        <f t="shared" si="34"/>
        <v>5475901.669999999</v>
      </c>
    </row>
    <row r="155" spans="1:12">
      <c r="A155" s="5" t="s">
        <v>96</v>
      </c>
      <c r="B155" s="6" t="s">
        <v>13</v>
      </c>
      <c r="C155" s="6" t="s">
        <v>15</v>
      </c>
      <c r="D155" s="6" t="s">
        <v>129</v>
      </c>
      <c r="E155" s="6" t="s">
        <v>151</v>
      </c>
      <c r="F155" s="6" t="s">
        <v>49</v>
      </c>
      <c r="G155" s="6" t="s">
        <v>95</v>
      </c>
      <c r="H155" s="6" t="s">
        <v>0</v>
      </c>
      <c r="I155" s="6" t="s">
        <v>97</v>
      </c>
      <c r="J155" s="21">
        <v>8962194</v>
      </c>
      <c r="K155" s="48">
        <f>[1]Sheet1!$L$88</f>
        <v>5879934.2000000002</v>
      </c>
      <c r="L155" s="23">
        <f t="shared" si="34"/>
        <v>3082259.8</v>
      </c>
    </row>
    <row r="156" spans="1:12">
      <c r="A156" s="5" t="s">
        <v>152</v>
      </c>
      <c r="B156" s="6" t="s">
        <v>13</v>
      </c>
      <c r="C156" s="6" t="s">
        <v>15</v>
      </c>
      <c r="D156" s="6" t="s">
        <v>129</v>
      </c>
      <c r="E156" s="6" t="s">
        <v>151</v>
      </c>
      <c r="F156" s="6" t="s">
        <v>49</v>
      </c>
      <c r="G156" s="6" t="s">
        <v>95</v>
      </c>
      <c r="H156" s="6" t="s">
        <v>0</v>
      </c>
      <c r="I156" s="6" t="s">
        <v>99</v>
      </c>
      <c r="J156" s="21">
        <v>3139800.75</v>
      </c>
      <c r="K156" s="48">
        <f>[1]Sheet1!$L$89</f>
        <v>1066244.71</v>
      </c>
      <c r="L156" s="23">
        <f t="shared" si="34"/>
        <v>2073556.04</v>
      </c>
    </row>
    <row r="157" spans="1:12">
      <c r="A157" s="5" t="s">
        <v>100</v>
      </c>
      <c r="B157" s="6" t="s">
        <v>13</v>
      </c>
      <c r="C157" s="6" t="s">
        <v>15</v>
      </c>
      <c r="D157" s="6" t="s">
        <v>129</v>
      </c>
      <c r="E157" s="6" t="s">
        <v>151</v>
      </c>
      <c r="F157" s="6" t="s">
        <v>49</v>
      </c>
      <c r="G157" s="6" t="s">
        <v>95</v>
      </c>
      <c r="H157" s="6" t="s">
        <v>0</v>
      </c>
      <c r="I157" s="6" t="s">
        <v>101</v>
      </c>
      <c r="J157" s="21">
        <v>772427</v>
      </c>
      <c r="K157" s="48">
        <f>[1]Sheet1!$L$90</f>
        <v>549474.23</v>
      </c>
      <c r="L157" s="23">
        <f t="shared" si="34"/>
        <v>222952.77000000002</v>
      </c>
    </row>
    <row r="158" spans="1:12">
      <c r="A158" s="5" t="s">
        <v>153</v>
      </c>
      <c r="B158" s="6" t="s">
        <v>13</v>
      </c>
      <c r="C158" s="6" t="s">
        <v>15</v>
      </c>
      <c r="D158" s="6" t="s">
        <v>129</v>
      </c>
      <c r="E158" s="6" t="s">
        <v>151</v>
      </c>
      <c r="F158" s="6" t="s">
        <v>49</v>
      </c>
      <c r="G158" s="6" t="s">
        <v>95</v>
      </c>
      <c r="H158" s="6" t="s">
        <v>0</v>
      </c>
      <c r="I158" s="6" t="s">
        <v>103</v>
      </c>
      <c r="J158" s="21">
        <v>235652</v>
      </c>
      <c r="K158" s="48">
        <f>[1]Sheet1!$L$91</f>
        <v>138518.94</v>
      </c>
      <c r="L158" s="23">
        <f t="shared" si="34"/>
        <v>97133.06</v>
      </c>
    </row>
    <row r="159" spans="1:12">
      <c r="A159" s="5" t="s">
        <v>80</v>
      </c>
      <c r="B159" s="6" t="s">
        <v>13</v>
      </c>
      <c r="C159" s="6" t="s">
        <v>15</v>
      </c>
      <c r="D159" s="6" t="s">
        <v>129</v>
      </c>
      <c r="E159" s="6" t="s">
        <v>151</v>
      </c>
      <c r="F159" s="6" t="s">
        <v>49</v>
      </c>
      <c r="G159" s="6" t="s">
        <v>81</v>
      </c>
      <c r="H159" s="6" t="s">
        <v>0</v>
      </c>
      <c r="I159" s="6" t="s">
        <v>0</v>
      </c>
      <c r="J159" s="24">
        <f>J160+J161</f>
        <v>5986154</v>
      </c>
      <c r="K159" s="49">
        <f>K160+K161</f>
        <v>1068989.96</v>
      </c>
      <c r="L159" s="23">
        <f t="shared" si="34"/>
        <v>4917164.04</v>
      </c>
    </row>
    <row r="160" spans="1:12">
      <c r="A160" s="5" t="s">
        <v>104</v>
      </c>
      <c r="B160" s="6" t="s">
        <v>13</v>
      </c>
      <c r="C160" s="6" t="s">
        <v>15</v>
      </c>
      <c r="D160" s="6" t="s">
        <v>129</v>
      </c>
      <c r="E160" s="6" t="s">
        <v>151</v>
      </c>
      <c r="F160" s="6" t="s">
        <v>49</v>
      </c>
      <c r="G160" s="6" t="s">
        <v>81</v>
      </c>
      <c r="H160" s="6" t="s">
        <v>0</v>
      </c>
      <c r="I160" s="6" t="s">
        <v>105</v>
      </c>
      <c r="J160" s="21">
        <v>1782966</v>
      </c>
      <c r="K160" s="48">
        <f>[1]Sheet1!$L$92</f>
        <v>618039.62</v>
      </c>
      <c r="L160" s="23">
        <f t="shared" si="34"/>
        <v>1164926.3799999999</v>
      </c>
    </row>
    <row r="161" spans="1:12">
      <c r="A161" s="5" t="s">
        <v>82</v>
      </c>
      <c r="B161" s="6" t="s">
        <v>13</v>
      </c>
      <c r="C161" s="6" t="s">
        <v>15</v>
      </c>
      <c r="D161" s="6" t="s">
        <v>129</v>
      </c>
      <c r="E161" s="6" t="s">
        <v>151</v>
      </c>
      <c r="F161" s="6" t="s">
        <v>49</v>
      </c>
      <c r="G161" s="6" t="s">
        <v>81</v>
      </c>
      <c r="H161" s="6" t="s">
        <v>0</v>
      </c>
      <c r="I161" s="6" t="s">
        <v>83</v>
      </c>
      <c r="J161" s="21">
        <v>4203188</v>
      </c>
      <c r="K161" s="48">
        <f>[1]Sheet1!$L$93</f>
        <v>450950.34</v>
      </c>
      <c r="L161" s="23">
        <f t="shared" si="34"/>
        <v>3752237.66</v>
      </c>
    </row>
    <row r="162" spans="1:12">
      <c r="A162" s="5" t="s">
        <v>64</v>
      </c>
      <c r="B162" s="6" t="s">
        <v>13</v>
      </c>
      <c r="C162" s="6" t="s">
        <v>15</v>
      </c>
      <c r="D162" s="6" t="s">
        <v>129</v>
      </c>
      <c r="E162" s="6" t="s">
        <v>151</v>
      </c>
      <c r="F162" s="6" t="s">
        <v>49</v>
      </c>
      <c r="G162" s="6" t="s">
        <v>65</v>
      </c>
      <c r="H162" s="6" t="s">
        <v>0</v>
      </c>
      <c r="I162" s="6" t="s">
        <v>0</v>
      </c>
      <c r="J162" s="24">
        <f t="shared" ref="J162:K162" si="46">J163</f>
        <v>651000</v>
      </c>
      <c r="K162" s="49">
        <f t="shared" si="46"/>
        <v>59984.69</v>
      </c>
      <c r="L162" s="23">
        <f t="shared" si="34"/>
        <v>591015.31000000006</v>
      </c>
    </row>
    <row r="163" spans="1:12">
      <c r="A163" s="5" t="s">
        <v>110</v>
      </c>
      <c r="B163" s="6" t="s">
        <v>13</v>
      </c>
      <c r="C163" s="6" t="s">
        <v>15</v>
      </c>
      <c r="D163" s="6" t="s">
        <v>129</v>
      </c>
      <c r="E163" s="6" t="s">
        <v>151</v>
      </c>
      <c r="F163" s="6" t="s">
        <v>49</v>
      </c>
      <c r="G163" s="6" t="s">
        <v>65</v>
      </c>
      <c r="H163" s="6" t="s">
        <v>0</v>
      </c>
      <c r="I163" s="6" t="s">
        <v>111</v>
      </c>
      <c r="J163" s="21">
        <v>651000</v>
      </c>
      <c r="K163" s="48">
        <f>[1]Sheet1!$L$94</f>
        <v>59984.69</v>
      </c>
      <c r="L163" s="23">
        <f t="shared" si="34"/>
        <v>591015.31000000006</v>
      </c>
    </row>
    <row r="164" spans="1:12">
      <c r="A164" s="3" t="s">
        <v>154</v>
      </c>
      <c r="B164" s="4" t="s">
        <v>13</v>
      </c>
      <c r="C164" s="4" t="s">
        <v>15</v>
      </c>
      <c r="D164" s="4" t="s">
        <v>129</v>
      </c>
      <c r="E164" s="4" t="s">
        <v>151</v>
      </c>
      <c r="F164" s="4" t="s">
        <v>155</v>
      </c>
      <c r="G164" s="4" t="s">
        <v>0</v>
      </c>
      <c r="H164" s="4" t="s">
        <v>0</v>
      </c>
      <c r="I164" s="4" t="s">
        <v>0</v>
      </c>
      <c r="J164" s="23">
        <f t="shared" ref="J164:K164" si="47">J165</f>
        <v>217162</v>
      </c>
      <c r="K164" s="47">
        <f t="shared" si="47"/>
        <v>20979</v>
      </c>
      <c r="L164" s="23">
        <f t="shared" si="34"/>
        <v>196183</v>
      </c>
    </row>
    <row r="165" spans="1:12">
      <c r="A165" s="3" t="s">
        <v>156</v>
      </c>
      <c r="B165" s="4" t="s">
        <v>13</v>
      </c>
      <c r="C165" s="4" t="s">
        <v>15</v>
      </c>
      <c r="D165" s="4" t="s">
        <v>129</v>
      </c>
      <c r="E165" s="4" t="s">
        <v>151</v>
      </c>
      <c r="F165" s="4" t="s">
        <v>157</v>
      </c>
      <c r="G165" s="4" t="s">
        <v>0</v>
      </c>
      <c r="H165" s="4" t="s">
        <v>0</v>
      </c>
      <c r="I165" s="4" t="s">
        <v>0</v>
      </c>
      <c r="J165" s="23">
        <f t="shared" ref="J165" si="48">J166+J169</f>
        <v>217162</v>
      </c>
      <c r="K165" s="47">
        <f t="shared" ref="K165" si="49">K166+K169</f>
        <v>20979</v>
      </c>
      <c r="L165" s="23">
        <f t="shared" si="34"/>
        <v>196183</v>
      </c>
    </row>
    <row r="166" spans="1:12" ht="25.5">
      <c r="A166" s="3" t="s">
        <v>158</v>
      </c>
      <c r="B166" s="4" t="s">
        <v>13</v>
      </c>
      <c r="C166" s="4" t="s">
        <v>15</v>
      </c>
      <c r="D166" s="4" t="s">
        <v>129</v>
      </c>
      <c r="E166" s="4" t="s">
        <v>151</v>
      </c>
      <c r="F166" s="4" t="s">
        <v>159</v>
      </c>
      <c r="G166" s="4" t="s">
        <v>0</v>
      </c>
      <c r="H166" s="4" t="s">
        <v>0</v>
      </c>
      <c r="I166" s="4" t="s">
        <v>0</v>
      </c>
      <c r="J166" s="23">
        <f t="shared" ref="J166:K167" si="50">J167</f>
        <v>205000</v>
      </c>
      <c r="K166" s="47">
        <f t="shared" si="50"/>
        <v>16995</v>
      </c>
      <c r="L166" s="23">
        <f t="shared" si="34"/>
        <v>188005</v>
      </c>
    </row>
    <row r="167" spans="1:12">
      <c r="A167" s="5" t="s">
        <v>160</v>
      </c>
      <c r="B167" s="6" t="s">
        <v>13</v>
      </c>
      <c r="C167" s="6" t="s">
        <v>15</v>
      </c>
      <c r="D167" s="6" t="s">
        <v>129</v>
      </c>
      <c r="E167" s="6" t="s">
        <v>151</v>
      </c>
      <c r="F167" s="6" t="s">
        <v>159</v>
      </c>
      <c r="G167" s="6" t="s">
        <v>161</v>
      </c>
      <c r="H167" s="6" t="s">
        <v>0</v>
      </c>
      <c r="I167" s="6" t="s">
        <v>0</v>
      </c>
      <c r="J167" s="24">
        <f t="shared" si="50"/>
        <v>205000</v>
      </c>
      <c r="K167" s="49">
        <f t="shared" si="50"/>
        <v>16995</v>
      </c>
      <c r="L167" s="23">
        <f t="shared" si="34"/>
        <v>188005</v>
      </c>
    </row>
    <row r="168" spans="1:12">
      <c r="A168" s="5" t="s">
        <v>162</v>
      </c>
      <c r="B168" s="6" t="s">
        <v>13</v>
      </c>
      <c r="C168" s="6" t="s">
        <v>15</v>
      </c>
      <c r="D168" s="6" t="s">
        <v>129</v>
      </c>
      <c r="E168" s="6" t="s">
        <v>151</v>
      </c>
      <c r="F168" s="6" t="s">
        <v>159</v>
      </c>
      <c r="G168" s="6" t="s">
        <v>161</v>
      </c>
      <c r="H168" s="6" t="s">
        <v>0</v>
      </c>
      <c r="I168" s="6" t="s">
        <v>163</v>
      </c>
      <c r="J168" s="21">
        <v>205000</v>
      </c>
      <c r="K168" s="48">
        <f>[1]Sheet1!$L$95</f>
        <v>16995</v>
      </c>
      <c r="L168" s="23">
        <f t="shared" si="34"/>
        <v>188005</v>
      </c>
    </row>
    <row r="169" spans="1:12">
      <c r="A169" s="3" t="s">
        <v>164</v>
      </c>
      <c r="B169" s="4" t="s">
        <v>13</v>
      </c>
      <c r="C169" s="4" t="s">
        <v>15</v>
      </c>
      <c r="D169" s="4" t="s">
        <v>129</v>
      </c>
      <c r="E169" s="4" t="s">
        <v>151</v>
      </c>
      <c r="F169" s="4" t="s">
        <v>165</v>
      </c>
      <c r="G169" s="4" t="s">
        <v>0</v>
      </c>
      <c r="H169" s="4" t="s">
        <v>0</v>
      </c>
      <c r="I169" s="4" t="s">
        <v>0</v>
      </c>
      <c r="J169" s="23">
        <f t="shared" ref="J169:K170" si="51">J170</f>
        <v>12162</v>
      </c>
      <c r="K169" s="47">
        <f t="shared" si="51"/>
        <v>3984</v>
      </c>
      <c r="L169" s="23">
        <f t="shared" si="34"/>
        <v>8178</v>
      </c>
    </row>
    <row r="170" spans="1:12">
      <c r="A170" s="5" t="s">
        <v>160</v>
      </c>
      <c r="B170" s="6" t="s">
        <v>13</v>
      </c>
      <c r="C170" s="6" t="s">
        <v>15</v>
      </c>
      <c r="D170" s="6" t="s">
        <v>129</v>
      </c>
      <c r="E170" s="6" t="s">
        <v>151</v>
      </c>
      <c r="F170" s="6" t="s">
        <v>165</v>
      </c>
      <c r="G170" s="6" t="s">
        <v>161</v>
      </c>
      <c r="H170" s="6" t="s">
        <v>0</v>
      </c>
      <c r="I170" s="6" t="s">
        <v>0</v>
      </c>
      <c r="J170" s="24">
        <f t="shared" si="51"/>
        <v>12162</v>
      </c>
      <c r="K170" s="49">
        <f t="shared" si="51"/>
        <v>3984</v>
      </c>
      <c r="L170" s="23">
        <f t="shared" si="34"/>
        <v>8178</v>
      </c>
    </row>
    <row r="171" spans="1:12">
      <c r="A171" s="5" t="s">
        <v>162</v>
      </c>
      <c r="B171" s="6" t="s">
        <v>13</v>
      </c>
      <c r="C171" s="6" t="s">
        <v>15</v>
      </c>
      <c r="D171" s="6" t="s">
        <v>129</v>
      </c>
      <c r="E171" s="6" t="s">
        <v>151</v>
      </c>
      <c r="F171" s="6" t="s">
        <v>165</v>
      </c>
      <c r="G171" s="6" t="s">
        <v>161</v>
      </c>
      <c r="H171" s="6" t="s">
        <v>0</v>
      </c>
      <c r="I171" s="6" t="s">
        <v>163</v>
      </c>
      <c r="J171" s="21">
        <v>12162</v>
      </c>
      <c r="K171" s="48">
        <f>[1]Sheet1!$L$96</f>
        <v>3984</v>
      </c>
      <c r="L171" s="23">
        <f t="shared" si="34"/>
        <v>8178</v>
      </c>
    </row>
    <row r="172" spans="1:12" ht="38.25">
      <c r="A172" s="3" t="s">
        <v>166</v>
      </c>
      <c r="B172" s="4" t="s">
        <v>13</v>
      </c>
      <c r="C172" s="4" t="s">
        <v>15</v>
      </c>
      <c r="D172" s="4" t="s">
        <v>129</v>
      </c>
      <c r="E172" s="4" t="s">
        <v>167</v>
      </c>
      <c r="F172" s="4" t="s">
        <v>0</v>
      </c>
      <c r="G172" s="4" t="s">
        <v>0</v>
      </c>
      <c r="H172" s="4" t="s">
        <v>0</v>
      </c>
      <c r="I172" s="4" t="s">
        <v>0</v>
      </c>
      <c r="J172" s="23">
        <f t="shared" ref="J172:K177" si="52">J173</f>
        <v>90000</v>
      </c>
      <c r="K172" s="47">
        <f t="shared" si="52"/>
        <v>88120.72</v>
      </c>
      <c r="L172" s="23">
        <f t="shared" si="34"/>
        <v>1879.2799999999988</v>
      </c>
    </row>
    <row r="173" spans="1:12">
      <c r="A173" s="3" t="s">
        <v>154</v>
      </c>
      <c r="B173" s="4" t="s">
        <v>13</v>
      </c>
      <c r="C173" s="4" t="s">
        <v>15</v>
      </c>
      <c r="D173" s="4" t="s">
        <v>129</v>
      </c>
      <c r="E173" s="4" t="s">
        <v>167</v>
      </c>
      <c r="F173" s="4" t="s">
        <v>155</v>
      </c>
      <c r="G173" s="4" t="s">
        <v>0</v>
      </c>
      <c r="H173" s="4" t="s">
        <v>0</v>
      </c>
      <c r="I173" s="4" t="s">
        <v>0</v>
      </c>
      <c r="J173" s="23">
        <f t="shared" si="52"/>
        <v>90000</v>
      </c>
      <c r="K173" s="47">
        <f t="shared" si="52"/>
        <v>88120.72</v>
      </c>
      <c r="L173" s="23">
        <f t="shared" si="34"/>
        <v>1879.2799999999988</v>
      </c>
    </row>
    <row r="174" spans="1:12">
      <c r="A174" s="3" t="s">
        <v>156</v>
      </c>
      <c r="B174" s="4" t="s">
        <v>13</v>
      </c>
      <c r="C174" s="4" t="s">
        <v>15</v>
      </c>
      <c r="D174" s="4" t="s">
        <v>129</v>
      </c>
      <c r="E174" s="4" t="s">
        <v>167</v>
      </c>
      <c r="F174" s="4" t="s">
        <v>157</v>
      </c>
      <c r="G174" s="4" t="s">
        <v>0</v>
      </c>
      <c r="H174" s="4" t="s">
        <v>0</v>
      </c>
      <c r="I174" s="4" t="s">
        <v>0</v>
      </c>
      <c r="J174" s="23">
        <f t="shared" si="52"/>
        <v>90000</v>
      </c>
      <c r="K174" s="47">
        <f t="shared" si="52"/>
        <v>88120.72</v>
      </c>
      <c r="L174" s="23">
        <f t="shared" si="34"/>
        <v>1879.2799999999988</v>
      </c>
    </row>
    <row r="175" spans="1:12">
      <c r="A175" s="3" t="s">
        <v>168</v>
      </c>
      <c r="B175" s="4" t="s">
        <v>13</v>
      </c>
      <c r="C175" s="4" t="s">
        <v>15</v>
      </c>
      <c r="D175" s="4" t="s">
        <v>129</v>
      </c>
      <c r="E175" s="4" t="s">
        <v>167</v>
      </c>
      <c r="F175" s="4" t="s">
        <v>169</v>
      </c>
      <c r="G175" s="4" t="s">
        <v>0</v>
      </c>
      <c r="H175" s="4" t="s">
        <v>0</v>
      </c>
      <c r="I175" s="4" t="s">
        <v>0</v>
      </c>
      <c r="J175" s="23">
        <f>J176+J177</f>
        <v>90000</v>
      </c>
      <c r="K175" s="47">
        <f>K177+K176</f>
        <v>88120.72</v>
      </c>
      <c r="L175" s="23">
        <f t="shared" si="34"/>
        <v>1879.2799999999988</v>
      </c>
    </row>
    <row r="176" spans="1:12">
      <c r="A176" s="3"/>
      <c r="B176" s="4" t="s">
        <v>13</v>
      </c>
      <c r="C176" s="4" t="s">
        <v>15</v>
      </c>
      <c r="D176" s="4" t="s">
        <v>129</v>
      </c>
      <c r="E176" s="4" t="s">
        <v>167</v>
      </c>
      <c r="F176" s="4" t="s">
        <v>169</v>
      </c>
      <c r="G176" s="4">
        <v>295</v>
      </c>
      <c r="H176" s="4"/>
      <c r="I176" s="4">
        <v>1144</v>
      </c>
      <c r="J176" s="23"/>
      <c r="K176" s="47">
        <f>[1]Sheet1!$L$97</f>
        <v>41416.720000000001</v>
      </c>
      <c r="L176" s="23"/>
    </row>
    <row r="177" spans="1:13">
      <c r="A177" s="5" t="s">
        <v>50</v>
      </c>
      <c r="B177" s="6" t="s">
        <v>13</v>
      </c>
      <c r="C177" s="6" t="s">
        <v>15</v>
      </c>
      <c r="D177" s="6" t="s">
        <v>129</v>
      </c>
      <c r="E177" s="6" t="s">
        <v>167</v>
      </c>
      <c r="F177" s="6" t="s">
        <v>169</v>
      </c>
      <c r="G177" s="6" t="s">
        <v>51</v>
      </c>
      <c r="H177" s="6" t="s">
        <v>0</v>
      </c>
      <c r="I177" s="6" t="s">
        <v>0</v>
      </c>
      <c r="J177" s="24">
        <f t="shared" si="52"/>
        <v>90000</v>
      </c>
      <c r="K177" s="49">
        <f t="shared" si="52"/>
        <v>46704</v>
      </c>
      <c r="L177" s="23">
        <f t="shared" si="34"/>
        <v>43296</v>
      </c>
    </row>
    <row r="178" spans="1:13">
      <c r="A178" s="5" t="s">
        <v>148</v>
      </c>
      <c r="B178" s="6" t="s">
        <v>13</v>
      </c>
      <c r="C178" s="6" t="s">
        <v>15</v>
      </c>
      <c r="D178" s="6" t="s">
        <v>129</v>
      </c>
      <c r="E178" s="6" t="s">
        <v>167</v>
      </c>
      <c r="F178" s="6" t="s">
        <v>169</v>
      </c>
      <c r="G178" s="6" t="s">
        <v>51</v>
      </c>
      <c r="H178" s="6" t="s">
        <v>0</v>
      </c>
      <c r="I178" s="6" t="s">
        <v>149</v>
      </c>
      <c r="J178" s="21">
        <v>90000</v>
      </c>
      <c r="K178" s="48">
        <f>[1]Sheet1!$L$98</f>
        <v>46704</v>
      </c>
      <c r="L178" s="23">
        <f t="shared" ref="L178:L185" si="53">J178-K178</f>
        <v>43296</v>
      </c>
    </row>
    <row r="179" spans="1:13" ht="25.5">
      <c r="A179" s="3" t="s">
        <v>170</v>
      </c>
      <c r="B179" s="4" t="s">
        <v>13</v>
      </c>
      <c r="C179" s="4" t="s">
        <v>15</v>
      </c>
      <c r="D179" s="4" t="s">
        <v>129</v>
      </c>
      <c r="E179" s="4" t="s">
        <v>171</v>
      </c>
      <c r="F179" s="4" t="s">
        <v>0</v>
      </c>
      <c r="G179" s="4" t="s">
        <v>0</v>
      </c>
      <c r="H179" s="4" t="s">
        <v>0</v>
      </c>
      <c r="I179" s="4" t="s">
        <v>0</v>
      </c>
      <c r="J179" s="23">
        <f t="shared" ref="J179:K182" si="54">J180</f>
        <v>540000</v>
      </c>
      <c r="K179" s="47">
        <f t="shared" si="54"/>
        <v>118495</v>
      </c>
      <c r="L179" s="23">
        <f t="shared" si="53"/>
        <v>421505</v>
      </c>
    </row>
    <row r="180" spans="1:13">
      <c r="A180" s="3" t="s">
        <v>38</v>
      </c>
      <c r="B180" s="4" t="s">
        <v>13</v>
      </c>
      <c r="C180" s="4" t="s">
        <v>15</v>
      </c>
      <c r="D180" s="4" t="s">
        <v>129</v>
      </c>
      <c r="E180" s="4" t="s">
        <v>171</v>
      </c>
      <c r="F180" s="4" t="s">
        <v>39</v>
      </c>
      <c r="G180" s="4" t="s">
        <v>0</v>
      </c>
      <c r="H180" s="4" t="s">
        <v>0</v>
      </c>
      <c r="I180" s="4" t="s">
        <v>0</v>
      </c>
      <c r="J180" s="23">
        <f t="shared" si="54"/>
        <v>540000</v>
      </c>
      <c r="K180" s="47">
        <f t="shared" si="54"/>
        <v>118495</v>
      </c>
      <c r="L180" s="23">
        <f t="shared" si="53"/>
        <v>421505</v>
      </c>
    </row>
    <row r="181" spans="1:13">
      <c r="A181" s="3" t="s">
        <v>40</v>
      </c>
      <c r="B181" s="4" t="s">
        <v>13</v>
      </c>
      <c r="C181" s="4" t="s">
        <v>15</v>
      </c>
      <c r="D181" s="4" t="s">
        <v>129</v>
      </c>
      <c r="E181" s="4" t="s">
        <v>171</v>
      </c>
      <c r="F181" s="4" t="s">
        <v>41</v>
      </c>
      <c r="G181" s="4" t="s">
        <v>0</v>
      </c>
      <c r="H181" s="4" t="s">
        <v>0</v>
      </c>
      <c r="I181" s="4" t="s">
        <v>0</v>
      </c>
      <c r="J181" s="23">
        <f t="shared" si="54"/>
        <v>540000</v>
      </c>
      <c r="K181" s="47">
        <f t="shared" si="54"/>
        <v>118495</v>
      </c>
      <c r="L181" s="23">
        <f t="shared" si="53"/>
        <v>421505</v>
      </c>
    </row>
    <row r="182" spans="1:13" ht="38.25">
      <c r="A182" s="3" t="s">
        <v>48</v>
      </c>
      <c r="B182" s="4" t="s">
        <v>13</v>
      </c>
      <c r="C182" s="4" t="s">
        <v>15</v>
      </c>
      <c r="D182" s="4" t="s">
        <v>129</v>
      </c>
      <c r="E182" s="4" t="s">
        <v>171</v>
      </c>
      <c r="F182" s="4" t="s">
        <v>49</v>
      </c>
      <c r="G182" s="4" t="s">
        <v>0</v>
      </c>
      <c r="H182" s="4" t="s">
        <v>0</v>
      </c>
      <c r="I182" s="4" t="s">
        <v>0</v>
      </c>
      <c r="J182" s="23">
        <f t="shared" si="54"/>
        <v>540000</v>
      </c>
      <c r="K182" s="47">
        <f t="shared" si="54"/>
        <v>118495</v>
      </c>
      <c r="L182" s="23">
        <f t="shared" si="53"/>
        <v>421505</v>
      </c>
    </row>
    <row r="183" spans="1:13">
      <c r="A183" s="5" t="s">
        <v>50</v>
      </c>
      <c r="B183" s="6" t="s">
        <v>13</v>
      </c>
      <c r="C183" s="6" t="s">
        <v>15</v>
      </c>
      <c r="D183" s="6" t="s">
        <v>129</v>
      </c>
      <c r="E183" s="6" t="s">
        <v>171</v>
      </c>
      <c r="F183" s="6" t="s">
        <v>49</v>
      </c>
      <c r="G183" s="6"/>
      <c r="H183" s="6" t="s">
        <v>0</v>
      </c>
      <c r="I183" s="6" t="s">
        <v>0</v>
      </c>
      <c r="J183" s="24">
        <f>J184+J185</f>
        <v>540000</v>
      </c>
      <c r="K183" s="49">
        <f t="shared" ref="K183" si="55">K184+K185</f>
        <v>118495</v>
      </c>
      <c r="L183" s="23">
        <f t="shared" si="53"/>
        <v>421505</v>
      </c>
    </row>
    <row r="184" spans="1:13">
      <c r="A184" s="5" t="s">
        <v>172</v>
      </c>
      <c r="B184" s="6" t="s">
        <v>13</v>
      </c>
      <c r="C184" s="6" t="s">
        <v>15</v>
      </c>
      <c r="D184" s="6" t="s">
        <v>129</v>
      </c>
      <c r="E184" s="6" t="s">
        <v>171</v>
      </c>
      <c r="F184" s="6" t="s">
        <v>49</v>
      </c>
      <c r="G184" s="6">
        <v>349</v>
      </c>
      <c r="H184" s="6" t="s">
        <v>0</v>
      </c>
      <c r="I184" s="6" t="s">
        <v>53</v>
      </c>
      <c r="J184" s="21">
        <v>140000</v>
      </c>
      <c r="K184" s="48">
        <v>0</v>
      </c>
      <c r="L184" s="23">
        <f t="shared" si="53"/>
        <v>140000</v>
      </c>
    </row>
    <row r="185" spans="1:13">
      <c r="A185" s="5" t="s">
        <v>173</v>
      </c>
      <c r="B185" s="6" t="s">
        <v>13</v>
      </c>
      <c r="C185" s="6" t="s">
        <v>15</v>
      </c>
      <c r="D185" s="6" t="s">
        <v>129</v>
      </c>
      <c r="E185" s="6" t="s">
        <v>171</v>
      </c>
      <c r="F185" s="6" t="s">
        <v>49</v>
      </c>
      <c r="G185" s="6">
        <v>226</v>
      </c>
      <c r="H185" s="6" t="s">
        <v>0</v>
      </c>
      <c r="I185" s="6" t="s">
        <v>174</v>
      </c>
      <c r="J185" s="21">
        <v>400000</v>
      </c>
      <c r="K185" s="48">
        <f>[1]Sheet1!$L$99</f>
        <v>118495</v>
      </c>
      <c r="L185" s="23">
        <f t="shared" si="53"/>
        <v>281505</v>
      </c>
    </row>
    <row r="186" spans="1:13">
      <c r="A186" s="17" t="s">
        <v>352</v>
      </c>
      <c r="B186" s="18" t="s">
        <v>13</v>
      </c>
      <c r="C186" s="19" t="s">
        <v>361</v>
      </c>
      <c r="D186" s="20"/>
      <c r="E186" s="20"/>
      <c r="F186" s="20"/>
      <c r="G186" s="20"/>
      <c r="H186" s="20"/>
      <c r="I186" s="20"/>
      <c r="J186" s="22">
        <f t="shared" ref="J186:K186" si="56">J187</f>
        <v>3279800</v>
      </c>
      <c r="K186" s="22">
        <f t="shared" si="56"/>
        <v>1594436.65</v>
      </c>
      <c r="L186" s="22">
        <f>J186-K186</f>
        <v>1685363.35</v>
      </c>
      <c r="M186" s="7">
        <f>K186+K205</f>
        <v>1637736.65</v>
      </c>
    </row>
    <row r="187" spans="1:13" ht="54">
      <c r="A187" s="8" t="s">
        <v>353</v>
      </c>
      <c r="B187" s="6" t="s">
        <v>13</v>
      </c>
      <c r="C187" s="10" t="s">
        <v>360</v>
      </c>
      <c r="D187" s="10" t="s">
        <v>360</v>
      </c>
      <c r="E187" s="12" t="s">
        <v>362</v>
      </c>
      <c r="F187" s="6"/>
      <c r="G187" s="6"/>
      <c r="H187" s="6"/>
      <c r="I187" s="6"/>
      <c r="J187" s="23">
        <f t="shared" ref="J187" si="57">J188+J189+J190+J191+J192+J194</f>
        <v>3279800</v>
      </c>
      <c r="K187" s="63">
        <f>K188+K189+K190+K191+K192+K194+K193</f>
        <v>1594436.65</v>
      </c>
      <c r="L187" s="23">
        <f>J187-K187</f>
        <v>1685363.35</v>
      </c>
      <c r="M187" s="7"/>
    </row>
    <row r="188" spans="1:13">
      <c r="A188" s="5" t="s">
        <v>30</v>
      </c>
      <c r="B188" s="6" t="s">
        <v>13</v>
      </c>
      <c r="C188" s="10" t="s">
        <v>360</v>
      </c>
      <c r="D188" s="10" t="s">
        <v>360</v>
      </c>
      <c r="E188" s="12" t="s">
        <v>362</v>
      </c>
      <c r="F188" s="6">
        <v>121</v>
      </c>
      <c r="G188" s="6">
        <v>211</v>
      </c>
      <c r="H188" s="6"/>
      <c r="I188" s="6">
        <v>365</v>
      </c>
      <c r="J188" s="21">
        <v>2008055</v>
      </c>
      <c r="K188" s="64">
        <v>1102084.7</v>
      </c>
      <c r="L188" s="23">
        <f t="shared" ref="L188:L197" si="58">J188-K188</f>
        <v>905970.3</v>
      </c>
    </row>
    <row r="189" spans="1:13">
      <c r="A189" s="5" t="s">
        <v>354</v>
      </c>
      <c r="B189" s="6" t="s">
        <v>13</v>
      </c>
      <c r="C189" s="10" t="s">
        <v>360</v>
      </c>
      <c r="D189" s="10" t="s">
        <v>360</v>
      </c>
      <c r="E189" s="12" t="s">
        <v>362</v>
      </c>
      <c r="F189" s="6">
        <v>129</v>
      </c>
      <c r="G189" s="6">
        <v>213</v>
      </c>
      <c r="H189" s="6"/>
      <c r="I189" s="6">
        <v>365</v>
      </c>
      <c r="J189" s="21">
        <v>606443</v>
      </c>
      <c r="K189" s="64">
        <v>253806.96</v>
      </c>
      <c r="L189" s="23">
        <f t="shared" si="58"/>
        <v>352636.04000000004</v>
      </c>
    </row>
    <row r="190" spans="1:13">
      <c r="A190" s="9" t="s">
        <v>355</v>
      </c>
      <c r="B190" s="6" t="s">
        <v>13</v>
      </c>
      <c r="C190" s="10" t="s">
        <v>360</v>
      </c>
      <c r="D190" s="10" t="s">
        <v>360</v>
      </c>
      <c r="E190" s="12" t="s">
        <v>362</v>
      </c>
      <c r="F190" s="6">
        <v>122</v>
      </c>
      <c r="G190" s="6">
        <v>214</v>
      </c>
      <c r="H190" s="6">
        <v>1101</v>
      </c>
      <c r="I190" s="6">
        <v>365</v>
      </c>
      <c r="J190" s="21">
        <v>254380</v>
      </c>
      <c r="K190" s="64">
        <v>142295</v>
      </c>
      <c r="L190" s="23">
        <f t="shared" si="58"/>
        <v>112085</v>
      </c>
    </row>
    <row r="191" spans="1:13" ht="51">
      <c r="A191" s="9" t="s">
        <v>356</v>
      </c>
      <c r="B191" s="6" t="s">
        <v>13</v>
      </c>
      <c r="C191" s="10" t="s">
        <v>360</v>
      </c>
      <c r="D191" s="10" t="s">
        <v>360</v>
      </c>
      <c r="E191" s="12" t="s">
        <v>362</v>
      </c>
      <c r="F191" s="6">
        <v>122</v>
      </c>
      <c r="G191" s="6">
        <v>212</v>
      </c>
      <c r="H191" s="6">
        <v>1104</v>
      </c>
      <c r="I191" s="6">
        <v>365</v>
      </c>
      <c r="J191" s="21">
        <v>16800</v>
      </c>
      <c r="K191" s="64">
        <v>0</v>
      </c>
      <c r="L191" s="23">
        <f t="shared" si="58"/>
        <v>16800</v>
      </c>
    </row>
    <row r="192" spans="1:13">
      <c r="A192" s="9"/>
      <c r="B192" s="6" t="s">
        <v>13</v>
      </c>
      <c r="C192" s="10" t="s">
        <v>360</v>
      </c>
      <c r="D192" s="10" t="s">
        <v>360</v>
      </c>
      <c r="E192" s="12" t="s">
        <v>362</v>
      </c>
      <c r="F192" s="6">
        <v>122</v>
      </c>
      <c r="G192" s="6">
        <v>226</v>
      </c>
      <c r="H192" s="6">
        <v>1104</v>
      </c>
      <c r="I192" s="6">
        <v>365</v>
      </c>
      <c r="J192" s="28">
        <v>98000</v>
      </c>
      <c r="K192" s="65">
        <v>0</v>
      </c>
      <c r="L192" s="23">
        <f t="shared" si="58"/>
        <v>98000</v>
      </c>
    </row>
    <row r="193" spans="1:12">
      <c r="A193" s="9"/>
      <c r="B193" s="6" t="s">
        <v>13</v>
      </c>
      <c r="C193" s="10" t="s">
        <v>360</v>
      </c>
      <c r="D193" s="10" t="s">
        <v>360</v>
      </c>
      <c r="E193" s="12" t="s">
        <v>362</v>
      </c>
      <c r="F193" s="6">
        <v>242</v>
      </c>
      <c r="G193" s="6"/>
      <c r="H193" s="6"/>
      <c r="I193" s="6">
        <v>365</v>
      </c>
      <c r="J193" s="28"/>
      <c r="K193" s="65">
        <v>96249.99</v>
      </c>
      <c r="L193" s="23"/>
    </row>
    <row r="194" spans="1:12" ht="38.25">
      <c r="A194" s="3" t="s">
        <v>48</v>
      </c>
      <c r="B194" s="4" t="s">
        <v>13</v>
      </c>
      <c r="C194" s="11" t="s">
        <v>360</v>
      </c>
      <c r="D194" s="11" t="s">
        <v>360</v>
      </c>
      <c r="E194" s="4" t="s">
        <v>362</v>
      </c>
      <c r="F194" s="4">
        <v>244</v>
      </c>
      <c r="G194" s="4"/>
      <c r="H194" s="4"/>
      <c r="I194" s="32"/>
      <c r="J194" s="23">
        <f>J195+J196+J197</f>
        <v>296122</v>
      </c>
      <c r="K194" s="63">
        <f t="shared" ref="K194" si="59">K195+K196+K197</f>
        <v>0</v>
      </c>
      <c r="L194" s="23">
        <f t="shared" si="58"/>
        <v>296122</v>
      </c>
    </row>
    <row r="195" spans="1:12">
      <c r="A195" s="9" t="s">
        <v>357</v>
      </c>
      <c r="B195" s="6" t="s">
        <v>13</v>
      </c>
      <c r="C195" s="10" t="s">
        <v>360</v>
      </c>
      <c r="D195" s="10" t="s">
        <v>360</v>
      </c>
      <c r="E195" s="12" t="s">
        <v>362</v>
      </c>
      <c r="F195" s="6">
        <v>244</v>
      </c>
      <c r="G195" s="6">
        <v>226</v>
      </c>
      <c r="H195" s="6">
        <v>1140</v>
      </c>
      <c r="I195" s="6">
        <v>365</v>
      </c>
      <c r="J195" s="33">
        <v>40000</v>
      </c>
      <c r="K195" s="53">
        <v>0</v>
      </c>
      <c r="L195" s="23">
        <f t="shared" si="58"/>
        <v>40000</v>
      </c>
    </row>
    <row r="196" spans="1:12">
      <c r="A196" s="9" t="s">
        <v>358</v>
      </c>
      <c r="B196" s="6" t="s">
        <v>13</v>
      </c>
      <c r="C196" s="10" t="s">
        <v>360</v>
      </c>
      <c r="D196" s="10" t="s">
        <v>360</v>
      </c>
      <c r="E196" s="12" t="s">
        <v>362</v>
      </c>
      <c r="F196" s="6">
        <v>244</v>
      </c>
      <c r="G196" s="6">
        <v>310</v>
      </c>
      <c r="H196" s="6">
        <v>1116</v>
      </c>
      <c r="I196" s="6">
        <v>365</v>
      </c>
      <c r="J196" s="33">
        <v>159000</v>
      </c>
      <c r="K196" s="53">
        <v>0</v>
      </c>
      <c r="L196" s="23">
        <f t="shared" si="58"/>
        <v>159000</v>
      </c>
    </row>
    <row r="197" spans="1:12">
      <c r="A197" s="5" t="s">
        <v>359</v>
      </c>
      <c r="B197" s="6" t="s">
        <v>13</v>
      </c>
      <c r="C197" s="10" t="s">
        <v>360</v>
      </c>
      <c r="D197" s="10" t="s">
        <v>360</v>
      </c>
      <c r="E197" s="12" t="s">
        <v>362</v>
      </c>
      <c r="F197" s="6">
        <v>244</v>
      </c>
      <c r="G197" s="6">
        <v>346</v>
      </c>
      <c r="H197" s="6">
        <v>1123</v>
      </c>
      <c r="I197" s="6">
        <v>365</v>
      </c>
      <c r="J197" s="33">
        <v>97122</v>
      </c>
      <c r="K197" s="53"/>
      <c r="L197" s="23">
        <f t="shared" si="58"/>
        <v>97122</v>
      </c>
    </row>
    <row r="198" spans="1:12">
      <c r="A198" s="17" t="s">
        <v>175</v>
      </c>
      <c r="B198" s="18" t="s">
        <v>13</v>
      </c>
      <c r="C198" s="18" t="s">
        <v>176</v>
      </c>
      <c r="D198" s="18" t="s">
        <v>0</v>
      </c>
      <c r="E198" s="18" t="s">
        <v>0</v>
      </c>
      <c r="F198" s="18" t="s">
        <v>0</v>
      </c>
      <c r="G198" s="18" t="s">
        <v>0</v>
      </c>
      <c r="H198" s="18" t="s">
        <v>0</v>
      </c>
      <c r="I198" s="18" t="s">
        <v>0</v>
      </c>
      <c r="J198" s="22">
        <f t="shared" ref="J198" si="60">J199+J206</f>
        <v>1043853</v>
      </c>
      <c r="K198" s="40">
        <f>K199+K206</f>
        <v>113503.45</v>
      </c>
      <c r="L198" s="22">
        <f>J198-K198</f>
        <v>930349.55</v>
      </c>
    </row>
    <row r="199" spans="1:12">
      <c r="A199" s="13" t="s">
        <v>363</v>
      </c>
      <c r="B199" s="4"/>
      <c r="C199" s="4"/>
      <c r="D199" s="4"/>
      <c r="E199" s="4"/>
      <c r="F199" s="4"/>
      <c r="G199" s="4"/>
      <c r="H199" s="4"/>
      <c r="I199" s="4"/>
      <c r="J199" s="23">
        <f t="shared" ref="J199:K204" si="61">J200</f>
        <v>86583</v>
      </c>
      <c r="K199" s="47">
        <f t="shared" si="61"/>
        <v>43300</v>
      </c>
      <c r="L199" s="23">
        <f>J199-K199</f>
        <v>43283</v>
      </c>
    </row>
    <row r="200" spans="1:12" ht="40.5">
      <c r="A200" s="8" t="s">
        <v>364</v>
      </c>
      <c r="B200" s="4"/>
      <c r="C200" s="4"/>
      <c r="D200" s="4"/>
      <c r="E200" s="4"/>
      <c r="F200" s="4"/>
      <c r="G200" s="4"/>
      <c r="H200" s="4"/>
      <c r="I200" s="4"/>
      <c r="J200" s="23">
        <f t="shared" si="61"/>
        <v>86583</v>
      </c>
      <c r="K200" s="47">
        <f t="shared" si="61"/>
        <v>43300</v>
      </c>
      <c r="L200" s="23">
        <f t="shared" ref="L200:L233" si="62">J200-K200</f>
        <v>43283</v>
      </c>
    </row>
    <row r="201" spans="1:12">
      <c r="A201" s="3" t="s">
        <v>38</v>
      </c>
      <c r="B201" s="4" t="s">
        <v>13</v>
      </c>
      <c r="C201" s="14" t="s">
        <v>176</v>
      </c>
      <c r="D201" s="10" t="s">
        <v>365</v>
      </c>
      <c r="E201" s="4" t="s">
        <v>366</v>
      </c>
      <c r="F201" s="4" t="s">
        <v>39</v>
      </c>
      <c r="G201" s="4" t="s">
        <v>0</v>
      </c>
      <c r="H201" s="4" t="s">
        <v>0</v>
      </c>
      <c r="I201" s="4" t="s">
        <v>0</v>
      </c>
      <c r="J201" s="23">
        <f t="shared" si="61"/>
        <v>86583</v>
      </c>
      <c r="K201" s="47">
        <f t="shared" si="61"/>
        <v>43300</v>
      </c>
      <c r="L201" s="23">
        <f t="shared" si="62"/>
        <v>43283</v>
      </c>
    </row>
    <row r="202" spans="1:12">
      <c r="A202" s="3" t="s">
        <v>40</v>
      </c>
      <c r="B202" s="4" t="s">
        <v>13</v>
      </c>
      <c r="C202" s="14" t="s">
        <v>176</v>
      </c>
      <c r="D202" s="10" t="s">
        <v>365</v>
      </c>
      <c r="E202" s="4" t="s">
        <v>366</v>
      </c>
      <c r="F202" s="4" t="s">
        <v>41</v>
      </c>
      <c r="G202" s="4" t="s">
        <v>0</v>
      </c>
      <c r="H202" s="4" t="s">
        <v>0</v>
      </c>
      <c r="I202" s="4" t="s">
        <v>0</v>
      </c>
      <c r="J202" s="23">
        <f t="shared" si="61"/>
        <v>86583</v>
      </c>
      <c r="K202" s="47">
        <f t="shared" si="61"/>
        <v>43300</v>
      </c>
      <c r="L202" s="23">
        <f t="shared" si="62"/>
        <v>43283</v>
      </c>
    </row>
    <row r="203" spans="1:12" ht="38.25">
      <c r="A203" s="3" t="s">
        <v>48</v>
      </c>
      <c r="B203" s="4" t="s">
        <v>13</v>
      </c>
      <c r="C203" s="14" t="s">
        <v>176</v>
      </c>
      <c r="D203" s="10" t="s">
        <v>365</v>
      </c>
      <c r="E203" s="4" t="s">
        <v>366</v>
      </c>
      <c r="F203" s="4" t="s">
        <v>49</v>
      </c>
      <c r="G203" s="4" t="s">
        <v>0</v>
      </c>
      <c r="H203" s="4" t="s">
        <v>0</v>
      </c>
      <c r="I203" s="4" t="s">
        <v>0</v>
      </c>
      <c r="J203" s="23">
        <f t="shared" si="61"/>
        <v>86583</v>
      </c>
      <c r="K203" s="47">
        <f t="shared" si="61"/>
        <v>43300</v>
      </c>
      <c r="L203" s="23">
        <f t="shared" si="62"/>
        <v>43283</v>
      </c>
    </row>
    <row r="204" spans="1:12">
      <c r="A204" s="5" t="s">
        <v>64</v>
      </c>
      <c r="B204" s="6" t="s">
        <v>13</v>
      </c>
      <c r="C204" s="14" t="s">
        <v>176</v>
      </c>
      <c r="D204" s="10" t="s">
        <v>365</v>
      </c>
      <c r="E204" s="12" t="s">
        <v>366</v>
      </c>
      <c r="F204" s="6" t="s">
        <v>49</v>
      </c>
      <c r="G204" s="6" t="s">
        <v>65</v>
      </c>
      <c r="H204" s="6" t="s">
        <v>0</v>
      </c>
      <c r="I204" s="6" t="s">
        <v>0</v>
      </c>
      <c r="J204" s="23">
        <f t="shared" si="61"/>
        <v>86583</v>
      </c>
      <c r="K204" s="47">
        <f t="shared" si="61"/>
        <v>43300</v>
      </c>
      <c r="L204" s="23">
        <f t="shared" si="62"/>
        <v>43283</v>
      </c>
    </row>
    <row r="205" spans="1:12">
      <c r="A205" s="5" t="s">
        <v>110</v>
      </c>
      <c r="B205" s="6" t="s">
        <v>13</v>
      </c>
      <c r="C205" s="14" t="s">
        <v>176</v>
      </c>
      <c r="D205" s="10" t="s">
        <v>365</v>
      </c>
      <c r="E205" s="12" t="s">
        <v>366</v>
      </c>
      <c r="F205" s="6" t="s">
        <v>49</v>
      </c>
      <c r="G205" s="6" t="s">
        <v>65</v>
      </c>
      <c r="H205" s="6" t="s">
        <v>0</v>
      </c>
      <c r="I205" s="6" t="s">
        <v>111</v>
      </c>
      <c r="J205" s="21">
        <v>86583</v>
      </c>
      <c r="K205" s="21">
        <v>43300</v>
      </c>
      <c r="L205" s="23">
        <f t="shared" si="62"/>
        <v>43283</v>
      </c>
    </row>
    <row r="206" spans="1:12">
      <c r="A206" s="3" t="s">
        <v>177</v>
      </c>
      <c r="B206" s="4" t="s">
        <v>13</v>
      </c>
      <c r="C206" s="4" t="s">
        <v>176</v>
      </c>
      <c r="D206" s="4" t="s">
        <v>178</v>
      </c>
      <c r="E206" s="4" t="s">
        <v>0</v>
      </c>
      <c r="F206" s="4" t="s">
        <v>0</v>
      </c>
      <c r="G206" s="4" t="s">
        <v>0</v>
      </c>
      <c r="H206" s="4" t="s">
        <v>0</v>
      </c>
      <c r="I206" s="4" t="s">
        <v>0</v>
      </c>
      <c r="J206" s="23">
        <f>J207+J219</f>
        <v>957270</v>
      </c>
      <c r="K206" s="47">
        <f t="shared" ref="K206" si="63">K207+K219</f>
        <v>70203.45</v>
      </c>
      <c r="L206" s="23">
        <f t="shared" si="62"/>
        <v>887066.55</v>
      </c>
    </row>
    <row r="207" spans="1:12">
      <c r="A207" s="3" t="s">
        <v>179</v>
      </c>
      <c r="B207" s="4" t="s">
        <v>13</v>
      </c>
      <c r="C207" s="4" t="s">
        <v>176</v>
      </c>
      <c r="D207" s="4" t="s">
        <v>178</v>
      </c>
      <c r="E207" s="4" t="s">
        <v>180</v>
      </c>
      <c r="F207" s="4" t="s">
        <v>0</v>
      </c>
      <c r="G207" s="4" t="s">
        <v>0</v>
      </c>
      <c r="H207" s="4" t="s">
        <v>0</v>
      </c>
      <c r="I207" s="4" t="s">
        <v>0</v>
      </c>
      <c r="J207" s="23">
        <f t="shared" ref="J207:K211" si="64">J208</f>
        <v>617270</v>
      </c>
      <c r="K207" s="47">
        <f t="shared" si="64"/>
        <v>70203.45</v>
      </c>
      <c r="L207" s="23">
        <f t="shared" si="62"/>
        <v>547066.55000000005</v>
      </c>
    </row>
    <row r="208" spans="1:12" ht="25.5">
      <c r="A208" s="3" t="s">
        <v>181</v>
      </c>
      <c r="B208" s="4" t="s">
        <v>13</v>
      </c>
      <c r="C208" s="4" t="s">
        <v>176</v>
      </c>
      <c r="D208" s="4" t="s">
        <v>178</v>
      </c>
      <c r="E208" s="4" t="s">
        <v>182</v>
      </c>
      <c r="F208" s="4" t="s">
        <v>0</v>
      </c>
      <c r="G208" s="4" t="s">
        <v>0</v>
      </c>
      <c r="H208" s="4" t="s">
        <v>0</v>
      </c>
      <c r="I208" s="4" t="s">
        <v>0</v>
      </c>
      <c r="J208" s="23">
        <f t="shared" si="64"/>
        <v>617270</v>
      </c>
      <c r="K208" s="47">
        <f t="shared" si="64"/>
        <v>70203.45</v>
      </c>
      <c r="L208" s="23">
        <f t="shared" si="62"/>
        <v>547066.55000000005</v>
      </c>
    </row>
    <row r="209" spans="1:12" ht="25.5">
      <c r="A209" s="3" t="s">
        <v>183</v>
      </c>
      <c r="B209" s="4" t="s">
        <v>13</v>
      </c>
      <c r="C209" s="4" t="s">
        <v>176</v>
      </c>
      <c r="D209" s="4" t="s">
        <v>178</v>
      </c>
      <c r="E209" s="4" t="s">
        <v>184</v>
      </c>
      <c r="F209" s="4" t="s">
        <v>0</v>
      </c>
      <c r="G209" s="4" t="s">
        <v>0</v>
      </c>
      <c r="H209" s="4" t="s">
        <v>0</v>
      </c>
      <c r="I209" s="4" t="s">
        <v>0</v>
      </c>
      <c r="J209" s="23">
        <f t="shared" ref="J209" si="65">J210+J217</f>
        <v>617270</v>
      </c>
      <c r="K209" s="47">
        <f t="shared" ref="K209" si="66">K210+K217</f>
        <v>70203.45</v>
      </c>
      <c r="L209" s="23">
        <f t="shared" si="62"/>
        <v>547066.55000000005</v>
      </c>
    </row>
    <row r="210" spans="1:12">
      <c r="A210" s="3" t="s">
        <v>38</v>
      </c>
      <c r="B210" s="4" t="s">
        <v>13</v>
      </c>
      <c r="C210" s="4" t="s">
        <v>176</v>
      </c>
      <c r="D210" s="4" t="s">
        <v>178</v>
      </c>
      <c r="E210" s="4" t="s">
        <v>184</v>
      </c>
      <c r="F210" s="4" t="s">
        <v>39</v>
      </c>
      <c r="G210" s="4" t="s">
        <v>0</v>
      </c>
      <c r="H210" s="4" t="s">
        <v>0</v>
      </c>
      <c r="I210" s="4" t="s">
        <v>0</v>
      </c>
      <c r="J210" s="23">
        <f t="shared" si="64"/>
        <v>567270</v>
      </c>
      <c r="K210" s="47">
        <f t="shared" si="64"/>
        <v>70203.45</v>
      </c>
      <c r="L210" s="23">
        <f t="shared" si="62"/>
        <v>497066.55</v>
      </c>
    </row>
    <row r="211" spans="1:12">
      <c r="A211" s="3" t="s">
        <v>40</v>
      </c>
      <c r="B211" s="4" t="s">
        <v>13</v>
      </c>
      <c r="C211" s="4" t="s">
        <v>176</v>
      </c>
      <c r="D211" s="4" t="s">
        <v>178</v>
      </c>
      <c r="E211" s="4" t="s">
        <v>184</v>
      </c>
      <c r="F211" s="4" t="s">
        <v>41</v>
      </c>
      <c r="G211" s="4" t="s">
        <v>0</v>
      </c>
      <c r="H211" s="4" t="s">
        <v>0</v>
      </c>
      <c r="I211" s="4" t="s">
        <v>0</v>
      </c>
      <c r="J211" s="23">
        <f t="shared" si="64"/>
        <v>567270</v>
      </c>
      <c r="K211" s="47">
        <f t="shared" si="64"/>
        <v>70203.45</v>
      </c>
      <c r="L211" s="23">
        <f t="shared" si="62"/>
        <v>497066.55</v>
      </c>
    </row>
    <row r="212" spans="1:12">
      <c r="A212" s="3" t="s">
        <v>42</v>
      </c>
      <c r="B212" s="4" t="s">
        <v>13</v>
      </c>
      <c r="C212" s="4" t="s">
        <v>176</v>
      </c>
      <c r="D212" s="4" t="s">
        <v>178</v>
      </c>
      <c r="E212" s="4" t="s">
        <v>184</v>
      </c>
      <c r="F212" s="4" t="s">
        <v>43</v>
      </c>
      <c r="G212" s="4" t="s">
        <v>0</v>
      </c>
      <c r="H212" s="4" t="s">
        <v>0</v>
      </c>
      <c r="I212" s="4" t="s">
        <v>0</v>
      </c>
      <c r="J212" s="23">
        <f t="shared" ref="J212" si="67">J213+J215</f>
        <v>567270</v>
      </c>
      <c r="K212" s="47">
        <f t="shared" ref="K212" si="68">K213+K215</f>
        <v>70203.45</v>
      </c>
      <c r="L212" s="23">
        <f t="shared" si="62"/>
        <v>497066.55</v>
      </c>
    </row>
    <row r="213" spans="1:12">
      <c r="A213" s="5" t="s">
        <v>80</v>
      </c>
      <c r="B213" s="6" t="s">
        <v>13</v>
      </c>
      <c r="C213" s="6" t="s">
        <v>176</v>
      </c>
      <c r="D213" s="6" t="s">
        <v>178</v>
      </c>
      <c r="E213" s="6" t="s">
        <v>184</v>
      </c>
      <c r="F213" s="6" t="s">
        <v>43</v>
      </c>
      <c r="G213" s="6" t="s">
        <v>81</v>
      </c>
      <c r="H213" s="6" t="s">
        <v>0</v>
      </c>
      <c r="I213" s="6" t="s">
        <v>0</v>
      </c>
      <c r="J213" s="24">
        <f t="shared" ref="J213:K213" si="69">J214</f>
        <v>287270</v>
      </c>
      <c r="K213" s="49">
        <f t="shared" si="69"/>
        <v>70203.45</v>
      </c>
      <c r="L213" s="23">
        <f t="shared" si="62"/>
        <v>217066.55</v>
      </c>
    </row>
    <row r="214" spans="1:12">
      <c r="A214" s="5" t="s">
        <v>82</v>
      </c>
      <c r="B214" s="6" t="s">
        <v>13</v>
      </c>
      <c r="C214" s="6" t="s">
        <v>176</v>
      </c>
      <c r="D214" s="6" t="s">
        <v>178</v>
      </c>
      <c r="E214" s="6" t="s">
        <v>184</v>
      </c>
      <c r="F214" s="6" t="s">
        <v>43</v>
      </c>
      <c r="G214" s="6" t="s">
        <v>81</v>
      </c>
      <c r="H214" s="6" t="s">
        <v>0</v>
      </c>
      <c r="I214" s="6" t="s">
        <v>83</v>
      </c>
      <c r="J214" s="21">
        <v>287270</v>
      </c>
      <c r="K214" s="48">
        <f>[1]Sheet1!$L$129</f>
        <v>70203.45</v>
      </c>
      <c r="L214" s="23">
        <f t="shared" si="62"/>
        <v>217066.55</v>
      </c>
    </row>
    <row r="215" spans="1:12">
      <c r="A215" s="5" t="s">
        <v>64</v>
      </c>
      <c r="B215" s="6" t="s">
        <v>13</v>
      </c>
      <c r="C215" s="6" t="s">
        <v>176</v>
      </c>
      <c r="D215" s="6" t="s">
        <v>178</v>
      </c>
      <c r="E215" s="6" t="s">
        <v>184</v>
      </c>
      <c r="F215" s="6" t="s">
        <v>43</v>
      </c>
      <c r="G215" s="6" t="s">
        <v>65</v>
      </c>
      <c r="H215" s="6" t="s">
        <v>0</v>
      </c>
      <c r="I215" s="6" t="s">
        <v>0</v>
      </c>
      <c r="J215" s="24">
        <f t="shared" ref="J215:K215" si="70">J216</f>
        <v>280000</v>
      </c>
      <c r="K215" s="49">
        <f t="shared" si="70"/>
        <v>0</v>
      </c>
      <c r="L215" s="23">
        <f t="shared" si="62"/>
        <v>280000</v>
      </c>
    </row>
    <row r="216" spans="1:12">
      <c r="A216" s="5" t="s">
        <v>110</v>
      </c>
      <c r="B216" s="6" t="s">
        <v>13</v>
      </c>
      <c r="C216" s="6" t="s">
        <v>176</v>
      </c>
      <c r="D216" s="6" t="s">
        <v>178</v>
      </c>
      <c r="E216" s="6" t="s">
        <v>184</v>
      </c>
      <c r="F216" s="6" t="s">
        <v>43</v>
      </c>
      <c r="G216" s="6" t="s">
        <v>65</v>
      </c>
      <c r="H216" s="6" t="s">
        <v>0</v>
      </c>
      <c r="I216" s="6" t="s">
        <v>111</v>
      </c>
      <c r="J216" s="21">
        <v>280000</v>
      </c>
      <c r="K216" s="48">
        <v>0</v>
      </c>
      <c r="L216" s="23">
        <f t="shared" si="62"/>
        <v>280000</v>
      </c>
    </row>
    <row r="217" spans="1:12">
      <c r="A217" s="3" t="s">
        <v>370</v>
      </c>
      <c r="B217" s="4" t="s">
        <v>13</v>
      </c>
      <c r="C217" s="4" t="s">
        <v>176</v>
      </c>
      <c r="D217" s="4" t="s">
        <v>178</v>
      </c>
      <c r="E217" s="4" t="s">
        <v>184</v>
      </c>
      <c r="F217" s="4">
        <v>300</v>
      </c>
      <c r="G217" s="4"/>
      <c r="H217" s="4"/>
      <c r="I217" s="4"/>
      <c r="J217" s="23">
        <f t="shared" ref="J217:K217" si="71">J218</f>
        <v>50000</v>
      </c>
      <c r="K217" s="47">
        <f t="shared" si="71"/>
        <v>0</v>
      </c>
      <c r="L217" s="23">
        <f t="shared" si="62"/>
        <v>50000</v>
      </c>
    </row>
    <row r="218" spans="1:12">
      <c r="A218" s="16" t="s">
        <v>371</v>
      </c>
      <c r="B218" s="6" t="s">
        <v>13</v>
      </c>
      <c r="C218" s="6" t="s">
        <v>176</v>
      </c>
      <c r="D218" s="6" t="s">
        <v>178</v>
      </c>
      <c r="E218" s="6" t="s">
        <v>184</v>
      </c>
      <c r="F218" s="6">
        <v>360</v>
      </c>
      <c r="G218" s="6">
        <v>296</v>
      </c>
      <c r="H218" s="6"/>
      <c r="I218" s="6">
        <v>1150</v>
      </c>
      <c r="J218" s="21">
        <v>50000</v>
      </c>
      <c r="K218" s="48">
        <v>0</v>
      </c>
      <c r="L218" s="23">
        <f t="shared" si="62"/>
        <v>50000</v>
      </c>
    </row>
    <row r="219" spans="1:12" ht="25.5">
      <c r="A219" s="3" t="s">
        <v>185</v>
      </c>
      <c r="B219" s="4" t="s">
        <v>13</v>
      </c>
      <c r="C219" s="4" t="s">
        <v>176</v>
      </c>
      <c r="D219" s="4" t="s">
        <v>178</v>
      </c>
      <c r="E219" s="4" t="s">
        <v>186</v>
      </c>
      <c r="F219" s="4" t="s">
        <v>0</v>
      </c>
      <c r="G219" s="4" t="s">
        <v>0</v>
      </c>
      <c r="H219" s="4" t="s">
        <v>0</v>
      </c>
      <c r="I219" s="4" t="s">
        <v>0</v>
      </c>
      <c r="J219" s="29">
        <f t="shared" ref="J219:K220" si="72">J220</f>
        <v>340000</v>
      </c>
      <c r="K219" s="54">
        <f t="shared" si="72"/>
        <v>0</v>
      </c>
      <c r="L219" s="23">
        <f t="shared" si="62"/>
        <v>340000</v>
      </c>
    </row>
    <row r="220" spans="1:12" ht="38.25">
      <c r="A220" s="3" t="s">
        <v>187</v>
      </c>
      <c r="B220" s="4" t="s">
        <v>13</v>
      </c>
      <c r="C220" s="4" t="s">
        <v>176</v>
      </c>
      <c r="D220" s="4" t="s">
        <v>178</v>
      </c>
      <c r="E220" s="4" t="s">
        <v>188</v>
      </c>
      <c r="F220" s="4" t="s">
        <v>0</v>
      </c>
      <c r="G220" s="4" t="s">
        <v>0</v>
      </c>
      <c r="H220" s="4" t="s">
        <v>0</v>
      </c>
      <c r="I220" s="4" t="s">
        <v>0</v>
      </c>
      <c r="J220" s="23">
        <f t="shared" si="72"/>
        <v>340000</v>
      </c>
      <c r="K220" s="47">
        <f t="shared" si="72"/>
        <v>0</v>
      </c>
      <c r="L220" s="23">
        <f t="shared" si="62"/>
        <v>340000</v>
      </c>
    </row>
    <row r="221" spans="1:12" ht="38.25">
      <c r="A221" s="3" t="s">
        <v>189</v>
      </c>
      <c r="B221" s="4" t="s">
        <v>13</v>
      </c>
      <c r="C221" s="4" t="s">
        <v>176</v>
      </c>
      <c r="D221" s="4" t="s">
        <v>178</v>
      </c>
      <c r="E221" s="4" t="s">
        <v>190</v>
      </c>
      <c r="F221" s="4" t="s">
        <v>0</v>
      </c>
      <c r="G221" s="4" t="s">
        <v>0</v>
      </c>
      <c r="H221" s="4" t="s">
        <v>0</v>
      </c>
      <c r="I221" s="4" t="s">
        <v>0</v>
      </c>
      <c r="J221" s="23">
        <f t="shared" ref="J221" si="73">J230+J222</f>
        <v>340000</v>
      </c>
      <c r="K221" s="47">
        <f t="shared" ref="K221" si="74">K230+K222</f>
        <v>0</v>
      </c>
      <c r="L221" s="23">
        <f t="shared" si="62"/>
        <v>340000</v>
      </c>
    </row>
    <row r="222" spans="1:12">
      <c r="A222" s="3" t="s">
        <v>38</v>
      </c>
      <c r="B222" s="4" t="s">
        <v>13</v>
      </c>
      <c r="C222" s="4" t="s">
        <v>176</v>
      </c>
      <c r="D222" s="4" t="s">
        <v>178</v>
      </c>
      <c r="E222" s="4" t="s">
        <v>190</v>
      </c>
      <c r="F222" s="4" t="s">
        <v>39</v>
      </c>
      <c r="G222" s="4" t="s">
        <v>0</v>
      </c>
      <c r="H222" s="4" t="s">
        <v>0</v>
      </c>
      <c r="I222" s="4" t="s">
        <v>0</v>
      </c>
      <c r="J222" s="23">
        <f t="shared" ref="J222:K223" si="75">J223</f>
        <v>310000</v>
      </c>
      <c r="K222" s="47">
        <f t="shared" si="75"/>
        <v>0</v>
      </c>
      <c r="L222" s="23">
        <f t="shared" si="62"/>
        <v>310000</v>
      </c>
    </row>
    <row r="223" spans="1:12">
      <c r="A223" s="3" t="s">
        <v>40</v>
      </c>
      <c r="B223" s="4" t="s">
        <v>13</v>
      </c>
      <c r="C223" s="4" t="s">
        <v>176</v>
      </c>
      <c r="D223" s="4" t="s">
        <v>178</v>
      </c>
      <c r="E223" s="4" t="s">
        <v>190</v>
      </c>
      <c r="F223" s="4" t="s">
        <v>41</v>
      </c>
      <c r="G223" s="4" t="s">
        <v>0</v>
      </c>
      <c r="H223" s="4" t="s">
        <v>0</v>
      </c>
      <c r="I223" s="4" t="s">
        <v>0</v>
      </c>
      <c r="J223" s="23">
        <f t="shared" si="75"/>
        <v>310000</v>
      </c>
      <c r="K223" s="47">
        <f t="shared" si="75"/>
        <v>0</v>
      </c>
      <c r="L223" s="23">
        <f t="shared" si="62"/>
        <v>310000</v>
      </c>
    </row>
    <row r="224" spans="1:12" ht="38.25">
      <c r="A224" s="3" t="s">
        <v>48</v>
      </c>
      <c r="B224" s="4" t="s">
        <v>13</v>
      </c>
      <c r="C224" s="4" t="s">
        <v>176</v>
      </c>
      <c r="D224" s="4" t="s">
        <v>178</v>
      </c>
      <c r="E224" s="4" t="s">
        <v>190</v>
      </c>
      <c r="F224" s="4" t="s">
        <v>49</v>
      </c>
      <c r="G224" s="4" t="s">
        <v>0</v>
      </c>
      <c r="H224" s="4" t="s">
        <v>0</v>
      </c>
      <c r="I224" s="4" t="s">
        <v>0</v>
      </c>
      <c r="J224" s="23">
        <f>J226+J225</f>
        <v>310000</v>
      </c>
      <c r="K224" s="47">
        <f>K226</f>
        <v>0</v>
      </c>
      <c r="L224" s="23">
        <f t="shared" si="62"/>
        <v>310000</v>
      </c>
    </row>
    <row r="225" spans="1:12">
      <c r="A225" s="9" t="s">
        <v>376</v>
      </c>
      <c r="B225" s="14" t="s">
        <v>13</v>
      </c>
      <c r="C225" s="14" t="s">
        <v>176</v>
      </c>
      <c r="D225" s="14" t="s">
        <v>178</v>
      </c>
      <c r="E225" s="14" t="s">
        <v>190</v>
      </c>
      <c r="F225" s="14" t="s">
        <v>49</v>
      </c>
      <c r="G225" s="4">
        <v>310</v>
      </c>
      <c r="H225" s="4"/>
      <c r="I225" s="4">
        <v>1116</v>
      </c>
      <c r="J225" s="23">
        <v>93952</v>
      </c>
      <c r="K225" s="47"/>
      <c r="L225" s="23"/>
    </row>
    <row r="226" spans="1:12">
      <c r="A226" s="5" t="s">
        <v>44</v>
      </c>
      <c r="B226" s="6" t="s">
        <v>13</v>
      </c>
      <c r="C226" s="6" t="s">
        <v>176</v>
      </c>
      <c r="D226" s="6" t="s">
        <v>178</v>
      </c>
      <c r="E226" s="6" t="s">
        <v>190</v>
      </c>
      <c r="F226" s="6" t="s">
        <v>49</v>
      </c>
      <c r="G226" s="6" t="s">
        <v>45</v>
      </c>
      <c r="H226" s="6" t="s">
        <v>0</v>
      </c>
      <c r="I226" s="6" t="s">
        <v>0</v>
      </c>
      <c r="J226" s="24">
        <f t="shared" ref="J226" si="76">J227+J228</f>
        <v>216048</v>
      </c>
      <c r="K226" s="49">
        <f t="shared" ref="K226" si="77">K227+K228</f>
        <v>0</v>
      </c>
      <c r="L226" s="23">
        <f t="shared" si="62"/>
        <v>216048</v>
      </c>
    </row>
    <row r="227" spans="1:12">
      <c r="A227" s="5" t="s">
        <v>191</v>
      </c>
      <c r="B227" s="6" t="s">
        <v>13</v>
      </c>
      <c r="C227" s="6" t="s">
        <v>176</v>
      </c>
      <c r="D227" s="6" t="s">
        <v>178</v>
      </c>
      <c r="E227" s="6" t="s">
        <v>190</v>
      </c>
      <c r="F227" s="6" t="s">
        <v>49</v>
      </c>
      <c r="G227" s="6">
        <v>342</v>
      </c>
      <c r="H227" s="6" t="s">
        <v>0</v>
      </c>
      <c r="I227" s="6" t="s">
        <v>55</v>
      </c>
      <c r="J227" s="21">
        <v>30000</v>
      </c>
      <c r="K227" s="48">
        <v>0</v>
      </c>
      <c r="L227" s="23">
        <f t="shared" si="62"/>
        <v>30000</v>
      </c>
    </row>
    <row r="228" spans="1:12">
      <c r="A228" s="5" t="s">
        <v>46</v>
      </c>
      <c r="B228" s="6" t="s">
        <v>13</v>
      </c>
      <c r="C228" s="6" t="s">
        <v>176</v>
      </c>
      <c r="D228" s="6" t="s">
        <v>178</v>
      </c>
      <c r="E228" s="6" t="s">
        <v>190</v>
      </c>
      <c r="F228" s="6" t="s">
        <v>49</v>
      </c>
      <c r="G228" s="6">
        <v>346</v>
      </c>
      <c r="H228" s="6" t="s">
        <v>0</v>
      </c>
      <c r="I228" s="6" t="s">
        <v>47</v>
      </c>
      <c r="J228" s="21">
        <v>186048</v>
      </c>
      <c r="K228" s="48">
        <v>0</v>
      </c>
      <c r="L228" s="23">
        <f t="shared" si="62"/>
        <v>186048</v>
      </c>
    </row>
    <row r="229" spans="1:12" ht="25.5">
      <c r="A229" s="3" t="s">
        <v>119</v>
      </c>
      <c r="B229" s="4" t="s">
        <v>13</v>
      </c>
      <c r="C229" s="4" t="s">
        <v>176</v>
      </c>
      <c r="D229" s="4" t="s">
        <v>178</v>
      </c>
      <c r="E229" s="4" t="s">
        <v>190</v>
      </c>
      <c r="F229" s="4" t="s">
        <v>120</v>
      </c>
      <c r="G229" s="4" t="s">
        <v>0</v>
      </c>
      <c r="H229" s="4" t="s">
        <v>0</v>
      </c>
      <c r="I229" s="4" t="s">
        <v>0</v>
      </c>
      <c r="J229" s="23">
        <f t="shared" ref="J229:K232" si="78">J230</f>
        <v>30000</v>
      </c>
      <c r="K229" s="47">
        <f t="shared" si="78"/>
        <v>0</v>
      </c>
      <c r="L229" s="23">
        <f t="shared" si="62"/>
        <v>30000</v>
      </c>
    </row>
    <row r="230" spans="1:12">
      <c r="A230" s="3" t="s">
        <v>192</v>
      </c>
      <c r="B230" s="4" t="s">
        <v>13</v>
      </c>
      <c r="C230" s="4" t="s">
        <v>176</v>
      </c>
      <c r="D230" s="4" t="s">
        <v>178</v>
      </c>
      <c r="E230" s="4" t="s">
        <v>190</v>
      </c>
      <c r="F230" s="4" t="s">
        <v>193</v>
      </c>
      <c r="G230" s="4" t="s">
        <v>0</v>
      </c>
      <c r="H230" s="4" t="s">
        <v>0</v>
      </c>
      <c r="I230" s="4" t="s">
        <v>0</v>
      </c>
      <c r="J230" s="23">
        <f t="shared" si="78"/>
        <v>30000</v>
      </c>
      <c r="K230" s="47">
        <f t="shared" si="78"/>
        <v>0</v>
      </c>
      <c r="L230" s="23">
        <f t="shared" si="62"/>
        <v>30000</v>
      </c>
    </row>
    <row r="231" spans="1:12">
      <c r="A231" s="3" t="s">
        <v>192</v>
      </c>
      <c r="B231" s="4" t="s">
        <v>13</v>
      </c>
      <c r="C231" s="4" t="s">
        <v>176</v>
      </c>
      <c r="D231" s="4" t="s">
        <v>178</v>
      </c>
      <c r="E231" s="4" t="s">
        <v>190</v>
      </c>
      <c r="F231" s="4" t="s">
        <v>193</v>
      </c>
      <c r="G231" s="4" t="s">
        <v>0</v>
      </c>
      <c r="H231" s="4" t="s">
        <v>0</v>
      </c>
      <c r="I231" s="4" t="s">
        <v>0</v>
      </c>
      <c r="J231" s="23">
        <f t="shared" si="78"/>
        <v>30000</v>
      </c>
      <c r="K231" s="47">
        <f t="shared" si="78"/>
        <v>0</v>
      </c>
      <c r="L231" s="23">
        <f t="shared" si="62"/>
        <v>30000</v>
      </c>
    </row>
    <row r="232" spans="1:12">
      <c r="A232" s="5" t="s">
        <v>50</v>
      </c>
      <c r="B232" s="6" t="s">
        <v>13</v>
      </c>
      <c r="C232" s="6" t="s">
        <v>176</v>
      </c>
      <c r="D232" s="6" t="s">
        <v>178</v>
      </c>
      <c r="E232" s="6" t="s">
        <v>190</v>
      </c>
      <c r="F232" s="6" t="s">
        <v>193</v>
      </c>
      <c r="G232" s="6" t="s">
        <v>51</v>
      </c>
      <c r="H232" s="6" t="s">
        <v>0</v>
      </c>
      <c r="I232" s="6" t="s">
        <v>0</v>
      </c>
      <c r="J232" s="24">
        <f t="shared" si="78"/>
        <v>30000</v>
      </c>
      <c r="K232" s="49">
        <f t="shared" si="78"/>
        <v>0</v>
      </c>
      <c r="L232" s="23">
        <f t="shared" si="62"/>
        <v>30000</v>
      </c>
    </row>
    <row r="233" spans="1:12">
      <c r="A233" s="5" t="s">
        <v>148</v>
      </c>
      <c r="B233" s="6" t="s">
        <v>13</v>
      </c>
      <c r="C233" s="6" t="s">
        <v>176</v>
      </c>
      <c r="D233" s="6" t="s">
        <v>178</v>
      </c>
      <c r="E233" s="6" t="s">
        <v>190</v>
      </c>
      <c r="F233" s="6" t="s">
        <v>193</v>
      </c>
      <c r="G233" s="6" t="s">
        <v>51</v>
      </c>
      <c r="H233" s="6" t="s">
        <v>0</v>
      </c>
      <c r="I233" s="6" t="s">
        <v>149</v>
      </c>
      <c r="J233" s="21">
        <v>30000</v>
      </c>
      <c r="K233" s="48">
        <v>0</v>
      </c>
      <c r="L233" s="23">
        <f t="shared" si="62"/>
        <v>30000</v>
      </c>
    </row>
    <row r="234" spans="1:12">
      <c r="A234" s="17" t="s">
        <v>194</v>
      </c>
      <c r="B234" s="18" t="s">
        <v>13</v>
      </c>
      <c r="C234" s="18" t="s">
        <v>195</v>
      </c>
      <c r="D234" s="18" t="s">
        <v>0</v>
      </c>
      <c r="E234" s="18" t="s">
        <v>0</v>
      </c>
      <c r="F234" s="18" t="s">
        <v>0</v>
      </c>
      <c r="G234" s="18" t="s">
        <v>0</v>
      </c>
      <c r="H234" s="18" t="s">
        <v>0</v>
      </c>
      <c r="I234" s="18" t="s">
        <v>0</v>
      </c>
      <c r="J234" s="22">
        <f>J235+J245+J255+J275</f>
        <v>18663382.489999998</v>
      </c>
      <c r="K234" s="22">
        <f>K235+K245+K255+K275</f>
        <v>5837053.1400000006</v>
      </c>
      <c r="L234" s="22">
        <f>J234-K234</f>
        <v>12826329.349999998</v>
      </c>
    </row>
    <row r="235" spans="1:12">
      <c r="A235" s="3" t="s">
        <v>196</v>
      </c>
      <c r="B235" s="4" t="s">
        <v>13</v>
      </c>
      <c r="C235" s="4" t="s">
        <v>195</v>
      </c>
      <c r="D235" s="4" t="s">
        <v>197</v>
      </c>
      <c r="E235" s="4" t="s">
        <v>0</v>
      </c>
      <c r="F235" s="4" t="s">
        <v>0</v>
      </c>
      <c r="G235" s="4" t="s">
        <v>0</v>
      </c>
      <c r="H235" s="4" t="s">
        <v>0</v>
      </c>
      <c r="I235" s="4" t="s">
        <v>0</v>
      </c>
      <c r="J235" s="23">
        <f t="shared" ref="J235:K236" si="79">J236</f>
        <v>446000</v>
      </c>
      <c r="K235" s="47">
        <f t="shared" si="79"/>
        <v>225856</v>
      </c>
      <c r="L235" s="23">
        <f>J235-K235</f>
        <v>220144</v>
      </c>
    </row>
    <row r="236" spans="1:12">
      <c r="A236" s="3" t="s">
        <v>18</v>
      </c>
      <c r="B236" s="4" t="s">
        <v>13</v>
      </c>
      <c r="C236" s="4" t="s">
        <v>195</v>
      </c>
      <c r="D236" s="4" t="s">
        <v>197</v>
      </c>
      <c r="E236" s="4" t="s">
        <v>19</v>
      </c>
      <c r="F236" s="4" t="s">
        <v>0</v>
      </c>
      <c r="G236" s="4" t="s">
        <v>0</v>
      </c>
      <c r="H236" s="4" t="s">
        <v>0</v>
      </c>
      <c r="I236" s="4" t="s">
        <v>0</v>
      </c>
      <c r="J236" s="23">
        <f t="shared" si="79"/>
        <v>446000</v>
      </c>
      <c r="K236" s="47">
        <f t="shared" si="79"/>
        <v>225856</v>
      </c>
      <c r="L236" s="23">
        <f t="shared" ref="L236:L296" si="80">J236-K236</f>
        <v>220144</v>
      </c>
    </row>
    <row r="237" spans="1:12">
      <c r="A237" s="3" t="s">
        <v>115</v>
      </c>
      <c r="B237" s="4" t="s">
        <v>13</v>
      </c>
      <c r="C237" s="4" t="s">
        <v>195</v>
      </c>
      <c r="D237" s="4" t="s">
        <v>197</v>
      </c>
      <c r="E237" s="4" t="s">
        <v>116</v>
      </c>
      <c r="F237" s="4" t="s">
        <v>0</v>
      </c>
      <c r="G237" s="4" t="s">
        <v>0</v>
      </c>
      <c r="H237" s="4" t="s">
        <v>0</v>
      </c>
      <c r="I237" s="4" t="s">
        <v>0</v>
      </c>
      <c r="J237" s="23">
        <f>J238+J239</f>
        <v>446000</v>
      </c>
      <c r="K237" s="47">
        <f t="shared" ref="K237" si="81">K238+K239</f>
        <v>225856</v>
      </c>
      <c r="L237" s="23">
        <f t="shared" si="80"/>
        <v>220144</v>
      </c>
    </row>
    <row r="238" spans="1:12">
      <c r="A238" s="15" t="s">
        <v>38</v>
      </c>
      <c r="B238" s="4" t="s">
        <v>13</v>
      </c>
      <c r="C238" s="4" t="s">
        <v>195</v>
      </c>
      <c r="D238" s="4" t="s">
        <v>197</v>
      </c>
      <c r="E238" s="4" t="s">
        <v>367</v>
      </c>
      <c r="F238" s="4">
        <v>244</v>
      </c>
      <c r="G238" s="4">
        <v>226</v>
      </c>
      <c r="H238" s="4"/>
      <c r="I238" s="4">
        <v>1140</v>
      </c>
      <c r="J238" s="25">
        <v>246000</v>
      </c>
      <c r="K238" s="50">
        <v>123000</v>
      </c>
      <c r="L238" s="23">
        <f t="shared" si="80"/>
        <v>123000</v>
      </c>
    </row>
    <row r="239" spans="1:12">
      <c r="A239" s="3" t="s">
        <v>198</v>
      </c>
      <c r="B239" s="4" t="s">
        <v>13</v>
      </c>
      <c r="C239" s="4" t="s">
        <v>195</v>
      </c>
      <c r="D239" s="4" t="s">
        <v>197</v>
      </c>
      <c r="E239" s="4" t="s">
        <v>199</v>
      </c>
      <c r="F239" s="4" t="s">
        <v>0</v>
      </c>
      <c r="G239" s="4" t="s">
        <v>0</v>
      </c>
      <c r="H239" s="4" t="s">
        <v>0</v>
      </c>
      <c r="I239" s="4" t="s">
        <v>0</v>
      </c>
      <c r="J239" s="23">
        <f t="shared" ref="J239:K243" si="82">J240</f>
        <v>200000</v>
      </c>
      <c r="K239" s="47">
        <f t="shared" si="82"/>
        <v>102856</v>
      </c>
      <c r="L239" s="23">
        <f t="shared" si="80"/>
        <v>97144</v>
      </c>
    </row>
    <row r="240" spans="1:12">
      <c r="A240" s="3" t="s">
        <v>38</v>
      </c>
      <c r="B240" s="4" t="s">
        <v>13</v>
      </c>
      <c r="C240" s="4" t="s">
        <v>195</v>
      </c>
      <c r="D240" s="4" t="s">
        <v>197</v>
      </c>
      <c r="E240" s="4" t="s">
        <v>199</v>
      </c>
      <c r="F240" s="4" t="s">
        <v>39</v>
      </c>
      <c r="G240" s="4" t="s">
        <v>0</v>
      </c>
      <c r="H240" s="4" t="s">
        <v>0</v>
      </c>
      <c r="I240" s="4" t="s">
        <v>0</v>
      </c>
      <c r="J240" s="23">
        <f t="shared" si="82"/>
        <v>200000</v>
      </c>
      <c r="K240" s="47">
        <f t="shared" si="82"/>
        <v>102856</v>
      </c>
      <c r="L240" s="23">
        <f t="shared" si="80"/>
        <v>97144</v>
      </c>
    </row>
    <row r="241" spans="1:12">
      <c r="A241" s="3" t="s">
        <v>40</v>
      </c>
      <c r="B241" s="4" t="s">
        <v>13</v>
      </c>
      <c r="C241" s="4" t="s">
        <v>195</v>
      </c>
      <c r="D241" s="4" t="s">
        <v>197</v>
      </c>
      <c r="E241" s="4" t="s">
        <v>199</v>
      </c>
      <c r="F241" s="4" t="s">
        <v>41</v>
      </c>
      <c r="G241" s="4" t="s">
        <v>0</v>
      </c>
      <c r="H241" s="4" t="s">
        <v>0</v>
      </c>
      <c r="I241" s="4" t="s">
        <v>0</v>
      </c>
      <c r="J241" s="23">
        <f t="shared" si="82"/>
        <v>200000</v>
      </c>
      <c r="K241" s="47">
        <f t="shared" si="82"/>
        <v>102856</v>
      </c>
      <c r="L241" s="23">
        <f t="shared" si="80"/>
        <v>97144</v>
      </c>
    </row>
    <row r="242" spans="1:12" ht="38.25">
      <c r="A242" s="3" t="s">
        <v>48</v>
      </c>
      <c r="B242" s="4" t="s">
        <v>13</v>
      </c>
      <c r="C242" s="4" t="s">
        <v>195</v>
      </c>
      <c r="D242" s="4" t="s">
        <v>197</v>
      </c>
      <c r="E242" s="4" t="s">
        <v>199</v>
      </c>
      <c r="F242" s="4" t="s">
        <v>49</v>
      </c>
      <c r="G242" s="4" t="s">
        <v>0</v>
      </c>
      <c r="H242" s="4" t="s">
        <v>0</v>
      </c>
      <c r="I242" s="4" t="s">
        <v>0</v>
      </c>
      <c r="J242" s="23">
        <f t="shared" si="82"/>
        <v>200000</v>
      </c>
      <c r="K242" s="47">
        <f t="shared" si="82"/>
        <v>102856</v>
      </c>
      <c r="L242" s="23">
        <f t="shared" si="80"/>
        <v>97144</v>
      </c>
    </row>
    <row r="243" spans="1:12">
      <c r="A243" s="5" t="s">
        <v>64</v>
      </c>
      <c r="B243" s="6" t="s">
        <v>13</v>
      </c>
      <c r="C243" s="6" t="s">
        <v>195</v>
      </c>
      <c r="D243" s="6" t="s">
        <v>197</v>
      </c>
      <c r="E243" s="6" t="s">
        <v>199</v>
      </c>
      <c r="F243" s="6" t="s">
        <v>49</v>
      </c>
      <c r="G243" s="6" t="s">
        <v>65</v>
      </c>
      <c r="H243" s="6" t="s">
        <v>0</v>
      </c>
      <c r="I243" s="6" t="s">
        <v>0</v>
      </c>
      <c r="J243" s="24">
        <f t="shared" si="82"/>
        <v>200000</v>
      </c>
      <c r="K243" s="49">
        <f t="shared" si="82"/>
        <v>102856</v>
      </c>
      <c r="L243" s="23">
        <f t="shared" si="80"/>
        <v>97144</v>
      </c>
    </row>
    <row r="244" spans="1:12">
      <c r="A244" s="5" t="s">
        <v>110</v>
      </c>
      <c r="B244" s="6" t="s">
        <v>13</v>
      </c>
      <c r="C244" s="6" t="s">
        <v>195</v>
      </c>
      <c r="D244" s="6" t="s">
        <v>197</v>
      </c>
      <c r="E244" s="6" t="s">
        <v>199</v>
      </c>
      <c r="F244" s="6" t="s">
        <v>49</v>
      </c>
      <c r="G244" s="6" t="s">
        <v>65</v>
      </c>
      <c r="H244" s="6" t="s">
        <v>0</v>
      </c>
      <c r="I244" s="6" t="s">
        <v>111</v>
      </c>
      <c r="J244" s="21">
        <v>200000</v>
      </c>
      <c r="K244" s="48">
        <v>102856</v>
      </c>
      <c r="L244" s="23">
        <f t="shared" si="80"/>
        <v>97144</v>
      </c>
    </row>
    <row r="245" spans="1:12">
      <c r="A245" s="3" t="s">
        <v>200</v>
      </c>
      <c r="B245" s="4" t="s">
        <v>13</v>
      </c>
      <c r="C245" s="4" t="s">
        <v>195</v>
      </c>
      <c r="D245" s="4" t="s">
        <v>201</v>
      </c>
      <c r="E245" s="4" t="s">
        <v>0</v>
      </c>
      <c r="F245" s="4" t="s">
        <v>0</v>
      </c>
      <c r="G245" s="4" t="s">
        <v>0</v>
      </c>
      <c r="H245" s="4" t="s">
        <v>0</v>
      </c>
      <c r="I245" s="4" t="s">
        <v>0</v>
      </c>
      <c r="J245" s="23">
        <f t="shared" ref="J245:K252" si="83">J246</f>
        <v>5771000</v>
      </c>
      <c r="K245" s="47">
        <f t="shared" si="83"/>
        <v>2540008</v>
      </c>
      <c r="L245" s="23">
        <f t="shared" si="80"/>
        <v>3230992</v>
      </c>
    </row>
    <row r="246" spans="1:12">
      <c r="A246" s="3" t="s">
        <v>202</v>
      </c>
      <c r="B246" s="4" t="s">
        <v>13</v>
      </c>
      <c r="C246" s="4" t="s">
        <v>195</v>
      </c>
      <c r="D246" s="4" t="s">
        <v>201</v>
      </c>
      <c r="E246" s="4" t="s">
        <v>203</v>
      </c>
      <c r="F246" s="4" t="s">
        <v>0</v>
      </c>
      <c r="G246" s="4" t="s">
        <v>0</v>
      </c>
      <c r="H246" s="4" t="s">
        <v>0</v>
      </c>
      <c r="I246" s="4" t="s">
        <v>0</v>
      </c>
      <c r="J246" s="23">
        <f t="shared" si="83"/>
        <v>5771000</v>
      </c>
      <c r="K246" s="47">
        <f t="shared" si="83"/>
        <v>2540008</v>
      </c>
      <c r="L246" s="23">
        <f t="shared" si="80"/>
        <v>3230992</v>
      </c>
    </row>
    <row r="247" spans="1:12">
      <c r="A247" s="3" t="s">
        <v>204</v>
      </c>
      <c r="B247" s="4" t="s">
        <v>13</v>
      </c>
      <c r="C247" s="4" t="s">
        <v>195</v>
      </c>
      <c r="D247" s="4" t="s">
        <v>201</v>
      </c>
      <c r="E247" s="4" t="s">
        <v>205</v>
      </c>
      <c r="F247" s="4" t="s">
        <v>0</v>
      </c>
      <c r="G247" s="4" t="s">
        <v>0</v>
      </c>
      <c r="H247" s="4" t="s">
        <v>0</v>
      </c>
      <c r="I247" s="4" t="s">
        <v>0</v>
      </c>
      <c r="J247" s="23">
        <f t="shared" si="83"/>
        <v>5771000</v>
      </c>
      <c r="K247" s="47">
        <f t="shared" si="83"/>
        <v>2540008</v>
      </c>
      <c r="L247" s="23">
        <f t="shared" si="80"/>
        <v>3230992</v>
      </c>
    </row>
    <row r="248" spans="1:12" ht="25.5">
      <c r="A248" s="3" t="s">
        <v>206</v>
      </c>
      <c r="B248" s="4" t="s">
        <v>13</v>
      </c>
      <c r="C248" s="4" t="s">
        <v>195</v>
      </c>
      <c r="D248" s="4" t="s">
        <v>201</v>
      </c>
      <c r="E248" s="4" t="s">
        <v>207</v>
      </c>
      <c r="F248" s="4" t="s">
        <v>0</v>
      </c>
      <c r="G248" s="4" t="s">
        <v>0</v>
      </c>
      <c r="H248" s="4" t="s">
        <v>0</v>
      </c>
      <c r="I248" s="4" t="s">
        <v>0</v>
      </c>
      <c r="J248" s="23">
        <f t="shared" si="83"/>
        <v>5771000</v>
      </c>
      <c r="K248" s="47">
        <f t="shared" si="83"/>
        <v>2540008</v>
      </c>
      <c r="L248" s="23">
        <f t="shared" si="80"/>
        <v>3230992</v>
      </c>
    </row>
    <row r="249" spans="1:12">
      <c r="A249" s="3" t="s">
        <v>38</v>
      </c>
      <c r="B249" s="4" t="s">
        <v>13</v>
      </c>
      <c r="C249" s="4" t="s">
        <v>195</v>
      </c>
      <c r="D249" s="4" t="s">
        <v>201</v>
      </c>
      <c r="E249" s="4" t="s">
        <v>207</v>
      </c>
      <c r="F249" s="4" t="s">
        <v>39</v>
      </c>
      <c r="G249" s="4" t="s">
        <v>0</v>
      </c>
      <c r="H249" s="4" t="s">
        <v>0</v>
      </c>
      <c r="I249" s="4" t="s">
        <v>0</v>
      </c>
      <c r="J249" s="23">
        <f t="shared" si="83"/>
        <v>5771000</v>
      </c>
      <c r="K249" s="47">
        <f t="shared" si="83"/>
        <v>2540008</v>
      </c>
      <c r="L249" s="23">
        <f t="shared" si="80"/>
        <v>3230992</v>
      </c>
    </row>
    <row r="250" spans="1:12">
      <c r="A250" s="3" t="s">
        <v>40</v>
      </c>
      <c r="B250" s="4" t="s">
        <v>13</v>
      </c>
      <c r="C250" s="4" t="s">
        <v>195</v>
      </c>
      <c r="D250" s="4" t="s">
        <v>201</v>
      </c>
      <c r="E250" s="4" t="s">
        <v>207</v>
      </c>
      <c r="F250" s="4" t="s">
        <v>41</v>
      </c>
      <c r="G250" s="4" t="s">
        <v>0</v>
      </c>
      <c r="H250" s="4" t="s">
        <v>0</v>
      </c>
      <c r="I250" s="4" t="s">
        <v>0</v>
      </c>
      <c r="J250" s="23">
        <f t="shared" si="83"/>
        <v>5771000</v>
      </c>
      <c r="K250" s="47">
        <f t="shared" si="83"/>
        <v>2540008</v>
      </c>
      <c r="L250" s="23">
        <f t="shared" si="80"/>
        <v>3230992</v>
      </c>
    </row>
    <row r="251" spans="1:12" ht="38.25">
      <c r="A251" s="3" t="s">
        <v>48</v>
      </c>
      <c r="B251" s="4" t="s">
        <v>13</v>
      </c>
      <c r="C251" s="4" t="s">
        <v>195</v>
      </c>
      <c r="D251" s="4" t="s">
        <v>201</v>
      </c>
      <c r="E251" s="4" t="s">
        <v>207</v>
      </c>
      <c r="F251" s="4" t="s">
        <v>49</v>
      </c>
      <c r="G251" s="4" t="s">
        <v>0</v>
      </c>
      <c r="H251" s="4" t="s">
        <v>0</v>
      </c>
      <c r="I251" s="4" t="s">
        <v>0</v>
      </c>
      <c r="J251" s="23">
        <f>J252+J254</f>
        <v>5771000</v>
      </c>
      <c r="K251" s="47">
        <f>K252+K254</f>
        <v>2540008</v>
      </c>
      <c r="L251" s="23">
        <f t="shared" si="80"/>
        <v>3230992</v>
      </c>
    </row>
    <row r="252" spans="1:12">
      <c r="A252" s="5" t="s">
        <v>90</v>
      </c>
      <c r="B252" s="6" t="s">
        <v>13</v>
      </c>
      <c r="C252" s="6" t="s">
        <v>195</v>
      </c>
      <c r="D252" s="6" t="s">
        <v>201</v>
      </c>
      <c r="E252" s="6" t="s">
        <v>207</v>
      </c>
      <c r="F252" s="6" t="s">
        <v>49</v>
      </c>
      <c r="G252" s="6" t="s">
        <v>91</v>
      </c>
      <c r="H252" s="6" t="s">
        <v>0</v>
      </c>
      <c r="I252" s="6" t="s">
        <v>0</v>
      </c>
      <c r="J252" s="24">
        <f t="shared" si="83"/>
        <v>268000</v>
      </c>
      <c r="K252" s="49">
        <f t="shared" si="83"/>
        <v>40008</v>
      </c>
      <c r="L252" s="23">
        <f t="shared" si="80"/>
        <v>227992</v>
      </c>
    </row>
    <row r="253" spans="1:12">
      <c r="A253" s="5" t="s">
        <v>92</v>
      </c>
      <c r="B253" s="6" t="s">
        <v>13</v>
      </c>
      <c r="C253" s="6" t="s">
        <v>195</v>
      </c>
      <c r="D253" s="6" t="s">
        <v>201</v>
      </c>
      <c r="E253" s="6" t="s">
        <v>207</v>
      </c>
      <c r="F253" s="6" t="s">
        <v>49</v>
      </c>
      <c r="G253" s="6" t="s">
        <v>91</v>
      </c>
      <c r="H253" s="6" t="s">
        <v>0</v>
      </c>
      <c r="I253" s="6" t="s">
        <v>93</v>
      </c>
      <c r="J253" s="21">
        <v>268000</v>
      </c>
      <c r="K253" s="48">
        <f>[1]Sheet1!$L$150</f>
        <v>40008</v>
      </c>
      <c r="L253" s="23">
        <f t="shared" si="80"/>
        <v>227992</v>
      </c>
    </row>
    <row r="254" spans="1:12">
      <c r="A254" s="5"/>
      <c r="B254" s="6" t="s">
        <v>13</v>
      </c>
      <c r="C254" s="6" t="s">
        <v>195</v>
      </c>
      <c r="D254" s="6" t="s">
        <v>201</v>
      </c>
      <c r="E254" s="6" t="s">
        <v>377</v>
      </c>
      <c r="F254" s="6">
        <v>811</v>
      </c>
      <c r="G254" s="6">
        <v>244</v>
      </c>
      <c r="H254" s="6"/>
      <c r="I254" s="6"/>
      <c r="J254" s="21">
        <v>5503000</v>
      </c>
      <c r="K254" s="48">
        <v>2500000</v>
      </c>
      <c r="L254" s="23">
        <f t="shared" si="80"/>
        <v>3003000</v>
      </c>
    </row>
    <row r="255" spans="1:12">
      <c r="A255" s="3" t="s">
        <v>208</v>
      </c>
      <c r="B255" s="4" t="s">
        <v>13</v>
      </c>
      <c r="C255" s="4" t="s">
        <v>195</v>
      </c>
      <c r="D255" s="4" t="s">
        <v>209</v>
      </c>
      <c r="E255" s="4" t="s">
        <v>0</v>
      </c>
      <c r="F255" s="4" t="s">
        <v>0</v>
      </c>
      <c r="G255" s="4" t="s">
        <v>0</v>
      </c>
      <c r="H255" s="4" t="s">
        <v>0</v>
      </c>
      <c r="I255" s="4" t="s">
        <v>0</v>
      </c>
      <c r="J255" s="23">
        <f t="shared" ref="J255:K255" si="84">J256</f>
        <v>10474498.989999998</v>
      </c>
      <c r="K255" s="47">
        <f t="shared" si="84"/>
        <v>2827189.14</v>
      </c>
      <c r="L255" s="23">
        <f t="shared" si="80"/>
        <v>7647309.8499999978</v>
      </c>
    </row>
    <row r="256" spans="1:12">
      <c r="A256" s="3" t="s">
        <v>202</v>
      </c>
      <c r="B256" s="4" t="s">
        <v>13</v>
      </c>
      <c r="C256" s="4" t="s">
        <v>195</v>
      </c>
      <c r="D256" s="4" t="s">
        <v>209</v>
      </c>
      <c r="E256" s="4" t="s">
        <v>203</v>
      </c>
      <c r="F256" s="4" t="s">
        <v>0</v>
      </c>
      <c r="G256" s="4" t="s">
        <v>0</v>
      </c>
      <c r="H256" s="4" t="s">
        <v>0</v>
      </c>
      <c r="I256" s="4" t="s">
        <v>0</v>
      </c>
      <c r="J256" s="23">
        <f>J257+J268</f>
        <v>10474498.989999998</v>
      </c>
      <c r="K256" s="47">
        <f>K257+K268</f>
        <v>2827189.14</v>
      </c>
      <c r="L256" s="23">
        <f t="shared" si="80"/>
        <v>7647309.8499999978</v>
      </c>
    </row>
    <row r="257" spans="1:12">
      <c r="A257" s="3" t="s">
        <v>210</v>
      </c>
      <c r="B257" s="4" t="s">
        <v>13</v>
      </c>
      <c r="C257" s="4" t="s">
        <v>195</v>
      </c>
      <c r="D257" s="4" t="s">
        <v>209</v>
      </c>
      <c r="E257" s="4" t="s">
        <v>211</v>
      </c>
      <c r="F257" s="4" t="s">
        <v>0</v>
      </c>
      <c r="G257" s="4" t="s">
        <v>0</v>
      </c>
      <c r="H257" s="4" t="s">
        <v>0</v>
      </c>
      <c r="I257" s="4" t="s">
        <v>0</v>
      </c>
      <c r="J257" s="23">
        <f t="shared" ref="J257:K260" si="85">J258</f>
        <v>10474498.989999998</v>
      </c>
      <c r="K257" s="47">
        <f t="shared" si="85"/>
        <v>2827189.14</v>
      </c>
      <c r="L257" s="23">
        <f t="shared" si="80"/>
        <v>7647309.8499999978</v>
      </c>
    </row>
    <row r="258" spans="1:12" ht="38.25">
      <c r="A258" s="3" t="s">
        <v>212</v>
      </c>
      <c r="B258" s="4" t="s">
        <v>13</v>
      </c>
      <c r="C258" s="4" t="s">
        <v>195</v>
      </c>
      <c r="D258" s="4" t="s">
        <v>209</v>
      </c>
      <c r="E258" s="4" t="s">
        <v>213</v>
      </c>
      <c r="F258" s="4" t="s">
        <v>0</v>
      </c>
      <c r="G258" s="4" t="s">
        <v>0</v>
      </c>
      <c r="H258" s="4" t="s">
        <v>0</v>
      </c>
      <c r="I258" s="4" t="s">
        <v>0</v>
      </c>
      <c r="J258" s="23">
        <f t="shared" si="85"/>
        <v>10474498.989999998</v>
      </c>
      <c r="K258" s="47">
        <f t="shared" si="85"/>
        <v>2827189.14</v>
      </c>
      <c r="L258" s="23">
        <f t="shared" si="80"/>
        <v>7647309.8499999978</v>
      </c>
    </row>
    <row r="259" spans="1:12">
      <c r="A259" s="3" t="s">
        <v>38</v>
      </c>
      <c r="B259" s="4" t="s">
        <v>13</v>
      </c>
      <c r="C259" s="4" t="s">
        <v>195</v>
      </c>
      <c r="D259" s="4" t="s">
        <v>209</v>
      </c>
      <c r="E259" s="4" t="s">
        <v>213</v>
      </c>
      <c r="F259" s="4" t="s">
        <v>39</v>
      </c>
      <c r="G259" s="4" t="s">
        <v>0</v>
      </c>
      <c r="H259" s="4" t="s">
        <v>0</v>
      </c>
      <c r="I259" s="4" t="s">
        <v>0</v>
      </c>
      <c r="J259" s="23">
        <f t="shared" si="85"/>
        <v>10474498.989999998</v>
      </c>
      <c r="K259" s="47">
        <f t="shared" si="85"/>
        <v>2827189.14</v>
      </c>
      <c r="L259" s="23">
        <f t="shared" si="80"/>
        <v>7647309.8499999978</v>
      </c>
    </row>
    <row r="260" spans="1:12">
      <c r="A260" s="3" t="s">
        <v>40</v>
      </c>
      <c r="B260" s="4" t="s">
        <v>13</v>
      </c>
      <c r="C260" s="4" t="s">
        <v>195</v>
      </c>
      <c r="D260" s="4" t="s">
        <v>209</v>
      </c>
      <c r="E260" s="4" t="s">
        <v>213</v>
      </c>
      <c r="F260" s="4" t="s">
        <v>41</v>
      </c>
      <c r="G260" s="4" t="s">
        <v>0</v>
      </c>
      <c r="H260" s="4" t="s">
        <v>0</v>
      </c>
      <c r="I260" s="4" t="s">
        <v>0</v>
      </c>
      <c r="J260" s="23">
        <f t="shared" si="85"/>
        <v>10474498.989999998</v>
      </c>
      <c r="K260" s="47">
        <f t="shared" si="85"/>
        <v>2827189.14</v>
      </c>
      <c r="L260" s="23">
        <f t="shared" si="80"/>
        <v>7647309.8499999978</v>
      </c>
    </row>
    <row r="261" spans="1:12" ht="38.25">
      <c r="A261" s="3" t="s">
        <v>48</v>
      </c>
      <c r="B261" s="4" t="s">
        <v>13</v>
      </c>
      <c r="C261" s="4" t="s">
        <v>195</v>
      </c>
      <c r="D261" s="4" t="s">
        <v>209</v>
      </c>
      <c r="E261" s="4" t="s">
        <v>213</v>
      </c>
      <c r="F261" s="4" t="s">
        <v>49</v>
      </c>
      <c r="G261" s="4" t="s">
        <v>0</v>
      </c>
      <c r="H261" s="4" t="s">
        <v>0</v>
      </c>
      <c r="I261" s="4" t="s">
        <v>0</v>
      </c>
      <c r="J261" s="23">
        <f>J262+J265+J264</f>
        <v>10474498.989999998</v>
      </c>
      <c r="K261" s="47">
        <f t="shared" ref="K261" si="86">K262+K265</f>
        <v>2827189.14</v>
      </c>
      <c r="L261" s="23">
        <f t="shared" si="80"/>
        <v>7647309.8499999978</v>
      </c>
    </row>
    <row r="262" spans="1:12">
      <c r="A262" s="5" t="s">
        <v>80</v>
      </c>
      <c r="B262" s="6" t="s">
        <v>13</v>
      </c>
      <c r="C262" s="6" t="s">
        <v>195</v>
      </c>
      <c r="D262" s="6" t="s">
        <v>209</v>
      </c>
      <c r="E262" s="6" t="s">
        <v>213</v>
      </c>
      <c r="F262" s="6" t="s">
        <v>49</v>
      </c>
      <c r="G262" s="6" t="s">
        <v>81</v>
      </c>
      <c r="H262" s="6" t="s">
        <v>0</v>
      </c>
      <c r="I262" s="6" t="s">
        <v>0</v>
      </c>
      <c r="J262" s="24">
        <f t="shared" ref="J262:K262" si="87">J263</f>
        <v>8832153.5299999993</v>
      </c>
      <c r="K262" s="49">
        <f t="shared" si="87"/>
        <v>2827189.14</v>
      </c>
      <c r="L262" s="23">
        <f t="shared" si="80"/>
        <v>6004964.3899999987</v>
      </c>
    </row>
    <row r="263" spans="1:12">
      <c r="A263" s="5" t="s">
        <v>82</v>
      </c>
      <c r="B263" s="6" t="s">
        <v>13</v>
      </c>
      <c r="C263" s="6" t="s">
        <v>195</v>
      </c>
      <c r="D263" s="6" t="s">
        <v>209</v>
      </c>
      <c r="E263" s="6" t="s">
        <v>213</v>
      </c>
      <c r="F263" s="6" t="s">
        <v>49</v>
      </c>
      <c r="G263" s="6" t="s">
        <v>81</v>
      </c>
      <c r="H263" s="6" t="s">
        <v>0</v>
      </c>
      <c r="I263" s="6" t="s">
        <v>83</v>
      </c>
      <c r="J263" s="21">
        <v>8832153.5299999993</v>
      </c>
      <c r="K263" s="48">
        <f>[1]Sheet1!$L$156</f>
        <v>2827189.14</v>
      </c>
      <c r="L263" s="23">
        <f t="shared" si="80"/>
        <v>6004964.3899999987</v>
      </c>
    </row>
    <row r="264" spans="1:12">
      <c r="A264" s="5"/>
      <c r="B264" s="6" t="s">
        <v>13</v>
      </c>
      <c r="C264" s="6" t="s">
        <v>195</v>
      </c>
      <c r="D264" s="6" t="s">
        <v>209</v>
      </c>
      <c r="E264" s="6" t="s">
        <v>213</v>
      </c>
      <c r="F264" s="6" t="s">
        <v>49</v>
      </c>
      <c r="G264" s="6">
        <v>226</v>
      </c>
      <c r="H264" s="6" t="s">
        <v>0</v>
      </c>
      <c r="I264" s="6">
        <v>1140</v>
      </c>
      <c r="J264" s="21">
        <v>1442345.46</v>
      </c>
      <c r="K264" s="48"/>
      <c r="L264" s="23"/>
    </row>
    <row r="265" spans="1:12">
      <c r="A265" s="5" t="s">
        <v>86</v>
      </c>
      <c r="B265" s="6" t="s">
        <v>13</v>
      </c>
      <c r="C265" s="6" t="s">
        <v>195</v>
      </c>
      <c r="D265" s="6" t="s">
        <v>209</v>
      </c>
      <c r="E265" s="6" t="s">
        <v>213</v>
      </c>
      <c r="F265" s="6" t="s">
        <v>49</v>
      </c>
      <c r="G265" s="6">
        <v>300</v>
      </c>
      <c r="H265" s="6" t="s">
        <v>0</v>
      </c>
      <c r="I265" s="6" t="s">
        <v>0</v>
      </c>
      <c r="J265" s="24">
        <f>J266+J267</f>
        <v>200000</v>
      </c>
      <c r="K265" s="49">
        <f t="shared" ref="K265" si="88">K266</f>
        <v>0</v>
      </c>
      <c r="L265" s="23">
        <f t="shared" si="80"/>
        <v>200000</v>
      </c>
    </row>
    <row r="266" spans="1:12">
      <c r="A266" s="5" t="s">
        <v>112</v>
      </c>
      <c r="B266" s="6" t="s">
        <v>13</v>
      </c>
      <c r="C266" s="6" t="s">
        <v>195</v>
      </c>
      <c r="D266" s="6" t="s">
        <v>209</v>
      </c>
      <c r="E266" s="6" t="s">
        <v>213</v>
      </c>
      <c r="F266" s="6" t="s">
        <v>49</v>
      </c>
      <c r="G266" s="6" t="s">
        <v>87</v>
      </c>
      <c r="H266" s="6" t="s">
        <v>0</v>
      </c>
      <c r="I266" s="6" t="s">
        <v>89</v>
      </c>
      <c r="J266" s="21">
        <v>79398</v>
      </c>
      <c r="K266" s="48">
        <v>0</v>
      </c>
      <c r="L266" s="23">
        <f t="shared" si="80"/>
        <v>79398</v>
      </c>
    </row>
    <row r="267" spans="1:12">
      <c r="A267" s="5"/>
      <c r="B267" s="6" t="s">
        <v>13</v>
      </c>
      <c r="C267" s="6" t="s">
        <v>195</v>
      </c>
      <c r="D267" s="6" t="s">
        <v>209</v>
      </c>
      <c r="E267" s="6" t="s">
        <v>213</v>
      </c>
      <c r="F267" s="6" t="s">
        <v>49</v>
      </c>
      <c r="G267" s="6">
        <v>346</v>
      </c>
      <c r="H267" s="6" t="s">
        <v>0</v>
      </c>
      <c r="I267" s="6">
        <v>1123</v>
      </c>
      <c r="J267" s="21">
        <v>120602</v>
      </c>
      <c r="K267" s="48"/>
      <c r="L267" s="23"/>
    </row>
    <row r="268" spans="1:12">
      <c r="A268" s="3" t="s">
        <v>204</v>
      </c>
      <c r="B268" s="4" t="s">
        <v>13</v>
      </c>
      <c r="C268" s="4" t="s">
        <v>195</v>
      </c>
      <c r="D268" s="4" t="s">
        <v>209</v>
      </c>
      <c r="E268" s="4" t="s">
        <v>205</v>
      </c>
      <c r="F268" s="4" t="s">
        <v>0</v>
      </c>
      <c r="G268" s="4" t="s">
        <v>0</v>
      </c>
      <c r="H268" s="4" t="s">
        <v>0</v>
      </c>
      <c r="I268" s="4" t="s">
        <v>0</v>
      </c>
      <c r="J268" s="23">
        <f t="shared" ref="J268:K273" si="89">J269</f>
        <v>0</v>
      </c>
      <c r="K268" s="47">
        <f t="shared" si="89"/>
        <v>0</v>
      </c>
      <c r="L268" s="23">
        <f t="shared" si="80"/>
        <v>0</v>
      </c>
    </row>
    <row r="269" spans="1:12" ht="25.5">
      <c r="A269" s="3" t="s">
        <v>206</v>
      </c>
      <c r="B269" s="4" t="s">
        <v>13</v>
      </c>
      <c r="C269" s="4" t="s">
        <v>195</v>
      </c>
      <c r="D269" s="4" t="s">
        <v>209</v>
      </c>
      <c r="E269" s="4" t="s">
        <v>207</v>
      </c>
      <c r="F269" s="4" t="s">
        <v>0</v>
      </c>
      <c r="G269" s="4" t="s">
        <v>0</v>
      </c>
      <c r="H269" s="4" t="s">
        <v>0</v>
      </c>
      <c r="I269" s="4" t="s">
        <v>0</v>
      </c>
      <c r="J269" s="23">
        <f t="shared" si="89"/>
        <v>0</v>
      </c>
      <c r="K269" s="47">
        <f t="shared" si="89"/>
        <v>0</v>
      </c>
      <c r="L269" s="23">
        <f t="shared" si="80"/>
        <v>0</v>
      </c>
    </row>
    <row r="270" spans="1:12">
      <c r="A270" s="3" t="s">
        <v>38</v>
      </c>
      <c r="B270" s="4" t="s">
        <v>13</v>
      </c>
      <c r="C270" s="4" t="s">
        <v>195</v>
      </c>
      <c r="D270" s="4" t="s">
        <v>209</v>
      </c>
      <c r="E270" s="4" t="s">
        <v>207</v>
      </c>
      <c r="F270" s="4" t="s">
        <v>39</v>
      </c>
      <c r="G270" s="4" t="s">
        <v>0</v>
      </c>
      <c r="H270" s="4" t="s">
        <v>0</v>
      </c>
      <c r="I270" s="4" t="s">
        <v>0</v>
      </c>
      <c r="J270" s="23">
        <f t="shared" si="89"/>
        <v>0</v>
      </c>
      <c r="K270" s="47">
        <f t="shared" si="89"/>
        <v>0</v>
      </c>
      <c r="L270" s="23">
        <f t="shared" si="80"/>
        <v>0</v>
      </c>
    </row>
    <row r="271" spans="1:12">
      <c r="A271" s="3" t="s">
        <v>40</v>
      </c>
      <c r="B271" s="4" t="s">
        <v>13</v>
      </c>
      <c r="C271" s="4" t="s">
        <v>195</v>
      </c>
      <c r="D271" s="4" t="s">
        <v>209</v>
      </c>
      <c r="E271" s="4" t="s">
        <v>207</v>
      </c>
      <c r="F271" s="4" t="s">
        <v>41</v>
      </c>
      <c r="G271" s="4" t="s">
        <v>0</v>
      </c>
      <c r="H271" s="4" t="s">
        <v>0</v>
      </c>
      <c r="I271" s="4" t="s">
        <v>0</v>
      </c>
      <c r="J271" s="23">
        <f t="shared" si="89"/>
        <v>0</v>
      </c>
      <c r="K271" s="47">
        <f t="shared" si="89"/>
        <v>0</v>
      </c>
      <c r="L271" s="23">
        <f t="shared" si="80"/>
        <v>0</v>
      </c>
    </row>
    <row r="272" spans="1:12" ht="38.25">
      <c r="A272" s="3" t="s">
        <v>48</v>
      </c>
      <c r="B272" s="4" t="s">
        <v>13</v>
      </c>
      <c r="C272" s="4" t="s">
        <v>195</v>
      </c>
      <c r="D272" s="4" t="s">
        <v>209</v>
      </c>
      <c r="E272" s="4" t="s">
        <v>207</v>
      </c>
      <c r="F272" s="4" t="s">
        <v>49</v>
      </c>
      <c r="G272" s="4" t="s">
        <v>0</v>
      </c>
      <c r="H272" s="4" t="s">
        <v>0</v>
      </c>
      <c r="I272" s="4" t="s">
        <v>0</v>
      </c>
      <c r="J272" s="23">
        <f t="shared" si="89"/>
        <v>0</v>
      </c>
      <c r="K272" s="47">
        <f t="shared" si="89"/>
        <v>0</v>
      </c>
      <c r="L272" s="23">
        <f t="shared" si="80"/>
        <v>0</v>
      </c>
    </row>
    <row r="273" spans="1:12">
      <c r="A273" s="5" t="s">
        <v>90</v>
      </c>
      <c r="B273" s="6" t="s">
        <v>13</v>
      </c>
      <c r="C273" s="6" t="s">
        <v>195</v>
      </c>
      <c r="D273" s="6" t="s">
        <v>209</v>
      </c>
      <c r="E273" s="6" t="s">
        <v>207</v>
      </c>
      <c r="F273" s="6">
        <v>811</v>
      </c>
      <c r="G273" s="6">
        <v>244</v>
      </c>
      <c r="H273" s="6" t="s">
        <v>0</v>
      </c>
      <c r="I273" s="6" t="s">
        <v>0</v>
      </c>
      <c r="J273" s="24">
        <f t="shared" si="89"/>
        <v>0</v>
      </c>
      <c r="K273" s="49">
        <f t="shared" si="89"/>
        <v>0</v>
      </c>
      <c r="L273" s="23">
        <f t="shared" si="80"/>
        <v>0</v>
      </c>
    </row>
    <row r="274" spans="1:12">
      <c r="A274" s="5" t="s">
        <v>92</v>
      </c>
      <c r="B274" s="6" t="s">
        <v>13</v>
      </c>
      <c r="C274" s="6" t="s">
        <v>195</v>
      </c>
      <c r="D274" s="6" t="s">
        <v>209</v>
      </c>
      <c r="E274" s="6" t="s">
        <v>207</v>
      </c>
      <c r="F274" s="6">
        <v>811</v>
      </c>
      <c r="G274" s="6">
        <v>244</v>
      </c>
      <c r="H274" s="6" t="s">
        <v>0</v>
      </c>
      <c r="I274" s="6"/>
      <c r="J274" s="21"/>
      <c r="K274" s="48"/>
      <c r="L274" s="23">
        <f t="shared" si="80"/>
        <v>0</v>
      </c>
    </row>
    <row r="275" spans="1:12">
      <c r="A275" s="3" t="s">
        <v>214</v>
      </c>
      <c r="B275" s="4" t="s">
        <v>13</v>
      </c>
      <c r="C275" s="4" t="s">
        <v>195</v>
      </c>
      <c r="D275" s="4" t="s">
        <v>215</v>
      </c>
      <c r="E275" s="4" t="s">
        <v>0</v>
      </c>
      <c r="F275" s="4" t="s">
        <v>0</v>
      </c>
      <c r="G275" s="4" t="s">
        <v>0</v>
      </c>
      <c r="H275" s="4" t="s">
        <v>0</v>
      </c>
      <c r="I275" s="4" t="s">
        <v>0</v>
      </c>
      <c r="J275" s="23">
        <f>J276+J283</f>
        <v>1971883.5</v>
      </c>
      <c r="K275" s="47">
        <f t="shared" ref="K275" si="90">K276+K283</f>
        <v>244000</v>
      </c>
      <c r="L275" s="23">
        <f t="shared" si="80"/>
        <v>1727883.5</v>
      </c>
    </row>
    <row r="276" spans="1:12">
      <c r="A276" s="3" t="s">
        <v>216</v>
      </c>
      <c r="B276" s="4" t="s">
        <v>13</v>
      </c>
      <c r="C276" s="4" t="s">
        <v>195</v>
      </c>
      <c r="D276" s="4" t="s">
        <v>215</v>
      </c>
      <c r="E276" s="4" t="s">
        <v>217</v>
      </c>
      <c r="F276" s="4" t="s">
        <v>0</v>
      </c>
      <c r="G276" s="4" t="s">
        <v>0</v>
      </c>
      <c r="H276" s="4" t="s">
        <v>0</v>
      </c>
      <c r="I276" s="4" t="s">
        <v>0</v>
      </c>
      <c r="J276" s="23">
        <f t="shared" ref="J276:K281" si="91">J277</f>
        <v>250000</v>
      </c>
      <c r="K276" s="47">
        <f t="shared" si="91"/>
        <v>0</v>
      </c>
      <c r="L276" s="23">
        <f t="shared" si="80"/>
        <v>250000</v>
      </c>
    </row>
    <row r="277" spans="1:12">
      <c r="A277" s="3" t="s">
        <v>216</v>
      </c>
      <c r="B277" s="4" t="s">
        <v>13</v>
      </c>
      <c r="C277" s="4" t="s">
        <v>195</v>
      </c>
      <c r="D277" s="4" t="s">
        <v>215</v>
      </c>
      <c r="E277" s="4" t="s">
        <v>218</v>
      </c>
      <c r="F277" s="4" t="s">
        <v>0</v>
      </c>
      <c r="G277" s="4" t="s">
        <v>0</v>
      </c>
      <c r="H277" s="4" t="s">
        <v>0</v>
      </c>
      <c r="I277" s="4" t="s">
        <v>0</v>
      </c>
      <c r="J277" s="23">
        <f t="shared" si="91"/>
        <v>250000</v>
      </c>
      <c r="K277" s="47">
        <f t="shared" si="91"/>
        <v>0</v>
      </c>
      <c r="L277" s="23">
        <f t="shared" si="80"/>
        <v>250000</v>
      </c>
    </row>
    <row r="278" spans="1:12" ht="25.5">
      <c r="A278" s="3" t="s">
        <v>219</v>
      </c>
      <c r="B278" s="4" t="s">
        <v>13</v>
      </c>
      <c r="C278" s="4" t="s">
        <v>195</v>
      </c>
      <c r="D278" s="4" t="s">
        <v>215</v>
      </c>
      <c r="E278" s="4" t="s">
        <v>220</v>
      </c>
      <c r="F278" s="4" t="s">
        <v>0</v>
      </c>
      <c r="G278" s="4" t="s">
        <v>0</v>
      </c>
      <c r="H278" s="4" t="s">
        <v>0</v>
      </c>
      <c r="I278" s="4" t="s">
        <v>0</v>
      </c>
      <c r="J278" s="23">
        <f t="shared" si="91"/>
        <v>250000</v>
      </c>
      <c r="K278" s="47">
        <f t="shared" si="91"/>
        <v>0</v>
      </c>
      <c r="L278" s="23">
        <f t="shared" si="80"/>
        <v>250000</v>
      </c>
    </row>
    <row r="279" spans="1:12">
      <c r="A279" s="3" t="s">
        <v>154</v>
      </c>
      <c r="B279" s="4" t="s">
        <v>13</v>
      </c>
      <c r="C279" s="4" t="s">
        <v>195</v>
      </c>
      <c r="D279" s="4" t="s">
        <v>215</v>
      </c>
      <c r="E279" s="4" t="s">
        <v>220</v>
      </c>
      <c r="F279" s="4" t="s">
        <v>155</v>
      </c>
      <c r="G279" s="4" t="s">
        <v>0</v>
      </c>
      <c r="H279" s="4" t="s">
        <v>0</v>
      </c>
      <c r="I279" s="4" t="s">
        <v>0</v>
      </c>
      <c r="J279" s="23">
        <f t="shared" si="91"/>
        <v>250000</v>
      </c>
      <c r="K279" s="47">
        <f t="shared" si="91"/>
        <v>0</v>
      </c>
      <c r="L279" s="23">
        <f t="shared" si="80"/>
        <v>250000</v>
      </c>
    </row>
    <row r="280" spans="1:12">
      <c r="A280" s="3" t="s">
        <v>221</v>
      </c>
      <c r="B280" s="4" t="s">
        <v>13</v>
      </c>
      <c r="C280" s="4" t="s">
        <v>195</v>
      </c>
      <c r="D280" s="4" t="s">
        <v>215</v>
      </c>
      <c r="E280" s="4" t="s">
        <v>220</v>
      </c>
      <c r="F280" s="4" t="s">
        <v>222</v>
      </c>
      <c r="G280" s="4" t="s">
        <v>0</v>
      </c>
      <c r="H280" s="4" t="s">
        <v>0</v>
      </c>
      <c r="I280" s="4" t="s">
        <v>0</v>
      </c>
      <c r="J280" s="23">
        <f t="shared" si="91"/>
        <v>250000</v>
      </c>
      <c r="K280" s="47">
        <f t="shared" si="91"/>
        <v>0</v>
      </c>
      <c r="L280" s="23">
        <f t="shared" si="80"/>
        <v>250000</v>
      </c>
    </row>
    <row r="281" spans="1:12" ht="51">
      <c r="A281" s="3" t="s">
        <v>223</v>
      </c>
      <c r="B281" s="4" t="s">
        <v>13</v>
      </c>
      <c r="C281" s="4" t="s">
        <v>195</v>
      </c>
      <c r="D281" s="4" t="s">
        <v>215</v>
      </c>
      <c r="E281" s="4" t="s">
        <v>220</v>
      </c>
      <c r="F281" s="4" t="s">
        <v>224</v>
      </c>
      <c r="G281" s="4" t="s">
        <v>0</v>
      </c>
      <c r="H281" s="4" t="s">
        <v>0</v>
      </c>
      <c r="I281" s="4" t="s">
        <v>0</v>
      </c>
      <c r="J281" s="23">
        <f t="shared" si="91"/>
        <v>250000</v>
      </c>
      <c r="K281" s="47">
        <f t="shared" si="91"/>
        <v>0</v>
      </c>
      <c r="L281" s="23">
        <f t="shared" si="80"/>
        <v>250000</v>
      </c>
    </row>
    <row r="282" spans="1:12" ht="38.25">
      <c r="A282" s="5" t="s">
        <v>225</v>
      </c>
      <c r="B282" s="6" t="s">
        <v>13</v>
      </c>
      <c r="C282" s="6" t="s">
        <v>195</v>
      </c>
      <c r="D282" s="6" t="s">
        <v>215</v>
      </c>
      <c r="E282" s="6" t="s">
        <v>220</v>
      </c>
      <c r="F282" s="6" t="s">
        <v>224</v>
      </c>
      <c r="G282" s="6" t="s">
        <v>43</v>
      </c>
      <c r="H282" s="6" t="s">
        <v>0</v>
      </c>
      <c r="I282" s="6" t="s">
        <v>0</v>
      </c>
      <c r="J282" s="21">
        <v>250000</v>
      </c>
      <c r="K282" s="48">
        <v>0</v>
      </c>
      <c r="L282" s="23">
        <f t="shared" si="80"/>
        <v>250000</v>
      </c>
    </row>
    <row r="283" spans="1:12">
      <c r="A283" s="3" t="s">
        <v>136</v>
      </c>
      <c r="B283" s="4" t="s">
        <v>13</v>
      </c>
      <c r="C283" s="4" t="s">
        <v>195</v>
      </c>
      <c r="D283" s="4" t="s">
        <v>215</v>
      </c>
      <c r="E283" s="4" t="s">
        <v>137</v>
      </c>
      <c r="F283" s="4" t="s">
        <v>0</v>
      </c>
      <c r="G283" s="4" t="s">
        <v>0</v>
      </c>
      <c r="H283" s="4" t="s">
        <v>0</v>
      </c>
      <c r="I283" s="4" t="s">
        <v>0</v>
      </c>
      <c r="J283" s="23">
        <f t="shared" ref="J283:K283" si="92">J284</f>
        <v>1721883.5</v>
      </c>
      <c r="K283" s="47">
        <f t="shared" si="92"/>
        <v>244000</v>
      </c>
      <c r="L283" s="23">
        <f t="shared" si="80"/>
        <v>1477883.5</v>
      </c>
    </row>
    <row r="284" spans="1:12" ht="25.5">
      <c r="A284" s="3" t="s">
        <v>226</v>
      </c>
      <c r="B284" s="4" t="s">
        <v>13</v>
      </c>
      <c r="C284" s="4" t="s">
        <v>195</v>
      </c>
      <c r="D284" s="4" t="s">
        <v>215</v>
      </c>
      <c r="E284" s="4" t="s">
        <v>227</v>
      </c>
      <c r="F284" s="4" t="s">
        <v>0</v>
      </c>
      <c r="G284" s="4" t="s">
        <v>0</v>
      </c>
      <c r="H284" s="4" t="s">
        <v>0</v>
      </c>
      <c r="I284" s="4" t="s">
        <v>0</v>
      </c>
      <c r="J284" s="23">
        <f>J285+J291</f>
        <v>1721883.5</v>
      </c>
      <c r="K284" s="47">
        <f>K285+K291</f>
        <v>244000</v>
      </c>
      <c r="L284" s="23">
        <f t="shared" si="80"/>
        <v>1477883.5</v>
      </c>
    </row>
    <row r="285" spans="1:12">
      <c r="A285" s="3" t="s">
        <v>228</v>
      </c>
      <c r="B285" s="4" t="s">
        <v>13</v>
      </c>
      <c r="C285" s="4" t="s">
        <v>195</v>
      </c>
      <c r="D285" s="4" t="s">
        <v>215</v>
      </c>
      <c r="E285" s="4" t="s">
        <v>229</v>
      </c>
      <c r="F285" s="4" t="s">
        <v>0</v>
      </c>
      <c r="G285" s="4" t="s">
        <v>0</v>
      </c>
      <c r="H285" s="4" t="s">
        <v>0</v>
      </c>
      <c r="I285" s="4" t="s">
        <v>0</v>
      </c>
      <c r="J285" s="23">
        <f t="shared" ref="J285:K289" si="93">J286</f>
        <v>864027.5</v>
      </c>
      <c r="K285" s="47">
        <f t="shared" si="93"/>
        <v>244000</v>
      </c>
      <c r="L285" s="23">
        <f t="shared" si="80"/>
        <v>620027.5</v>
      </c>
    </row>
    <row r="286" spans="1:12">
      <c r="A286" s="3" t="s">
        <v>38</v>
      </c>
      <c r="B286" s="4" t="s">
        <v>13</v>
      </c>
      <c r="C286" s="4" t="s">
        <v>195</v>
      </c>
      <c r="D286" s="4" t="s">
        <v>215</v>
      </c>
      <c r="E286" s="4" t="s">
        <v>229</v>
      </c>
      <c r="F286" s="4" t="s">
        <v>39</v>
      </c>
      <c r="G286" s="4" t="s">
        <v>0</v>
      </c>
      <c r="H286" s="4" t="s">
        <v>0</v>
      </c>
      <c r="I286" s="4" t="s">
        <v>0</v>
      </c>
      <c r="J286" s="23">
        <f t="shared" si="93"/>
        <v>864027.5</v>
      </c>
      <c r="K286" s="47">
        <f t="shared" si="93"/>
        <v>244000</v>
      </c>
      <c r="L286" s="23">
        <f t="shared" si="80"/>
        <v>620027.5</v>
      </c>
    </row>
    <row r="287" spans="1:12">
      <c r="A287" s="3" t="s">
        <v>40</v>
      </c>
      <c r="B287" s="4" t="s">
        <v>13</v>
      </c>
      <c r="C287" s="4" t="s">
        <v>195</v>
      </c>
      <c r="D287" s="4" t="s">
        <v>215</v>
      </c>
      <c r="E287" s="4" t="s">
        <v>229</v>
      </c>
      <c r="F287" s="4" t="s">
        <v>41</v>
      </c>
      <c r="G287" s="4" t="s">
        <v>0</v>
      </c>
      <c r="H287" s="4" t="s">
        <v>0</v>
      </c>
      <c r="I287" s="4" t="s">
        <v>0</v>
      </c>
      <c r="J287" s="23">
        <f t="shared" si="93"/>
        <v>864027.5</v>
      </c>
      <c r="K287" s="47">
        <f t="shared" si="93"/>
        <v>244000</v>
      </c>
      <c r="L287" s="23">
        <f t="shared" si="80"/>
        <v>620027.5</v>
      </c>
    </row>
    <row r="288" spans="1:12" ht="38.25">
      <c r="A288" s="3" t="s">
        <v>48</v>
      </c>
      <c r="B288" s="4" t="s">
        <v>13</v>
      </c>
      <c r="C288" s="4" t="s">
        <v>195</v>
      </c>
      <c r="D288" s="4" t="s">
        <v>215</v>
      </c>
      <c r="E288" s="4" t="s">
        <v>229</v>
      </c>
      <c r="F288" s="4" t="s">
        <v>49</v>
      </c>
      <c r="G288" s="4" t="s">
        <v>0</v>
      </c>
      <c r="H288" s="4" t="s">
        <v>0</v>
      </c>
      <c r="I288" s="4" t="s">
        <v>0</v>
      </c>
      <c r="J288" s="23">
        <f t="shared" si="93"/>
        <v>864027.5</v>
      </c>
      <c r="K288" s="47">
        <f t="shared" si="93"/>
        <v>244000</v>
      </c>
      <c r="L288" s="23">
        <f t="shared" si="80"/>
        <v>620027.5</v>
      </c>
    </row>
    <row r="289" spans="1:12">
      <c r="A289" s="5" t="s">
        <v>64</v>
      </c>
      <c r="B289" s="6" t="s">
        <v>13</v>
      </c>
      <c r="C289" s="6" t="s">
        <v>195</v>
      </c>
      <c r="D289" s="6" t="s">
        <v>215</v>
      </c>
      <c r="E289" s="6" t="s">
        <v>229</v>
      </c>
      <c r="F289" s="6" t="s">
        <v>49</v>
      </c>
      <c r="G289" s="6" t="s">
        <v>65</v>
      </c>
      <c r="H289" s="6" t="s">
        <v>0</v>
      </c>
      <c r="I289" s="6" t="s">
        <v>0</v>
      </c>
      <c r="J289" s="24">
        <f t="shared" si="93"/>
        <v>864027.5</v>
      </c>
      <c r="K289" s="49">
        <f t="shared" si="93"/>
        <v>244000</v>
      </c>
      <c r="L289" s="23">
        <f t="shared" si="80"/>
        <v>620027.5</v>
      </c>
    </row>
    <row r="290" spans="1:12">
      <c r="A290" s="5" t="s">
        <v>110</v>
      </c>
      <c r="B290" s="6" t="s">
        <v>13</v>
      </c>
      <c r="C290" s="6" t="s">
        <v>195</v>
      </c>
      <c r="D290" s="6" t="s">
        <v>215</v>
      </c>
      <c r="E290" s="6" t="s">
        <v>229</v>
      </c>
      <c r="F290" s="6" t="s">
        <v>49</v>
      </c>
      <c r="G290" s="6" t="s">
        <v>65</v>
      </c>
      <c r="H290" s="6" t="s">
        <v>0</v>
      </c>
      <c r="I290" s="6" t="s">
        <v>111</v>
      </c>
      <c r="J290" s="21">
        <v>864027.5</v>
      </c>
      <c r="K290" s="48">
        <f>[1]Sheet1!$L$168</f>
        <v>244000</v>
      </c>
      <c r="L290" s="23">
        <f t="shared" si="80"/>
        <v>620027.5</v>
      </c>
    </row>
    <row r="291" spans="1:12" ht="25.5">
      <c r="A291" s="3" t="s">
        <v>230</v>
      </c>
      <c r="B291" s="4" t="s">
        <v>13</v>
      </c>
      <c r="C291" s="4" t="s">
        <v>195</v>
      </c>
      <c r="D291" s="4" t="s">
        <v>215</v>
      </c>
      <c r="E291" s="4" t="s">
        <v>231</v>
      </c>
      <c r="F291" s="4" t="s">
        <v>0</v>
      </c>
      <c r="G291" s="4" t="s">
        <v>0</v>
      </c>
      <c r="H291" s="4" t="s">
        <v>0</v>
      </c>
      <c r="I291" s="4" t="s">
        <v>0</v>
      </c>
      <c r="J291" s="23">
        <f t="shared" ref="J291:K295" si="94">J292</f>
        <v>857856</v>
      </c>
      <c r="K291" s="47">
        <f t="shared" si="94"/>
        <v>0</v>
      </c>
      <c r="L291" s="23">
        <f t="shared" si="80"/>
        <v>857856</v>
      </c>
    </row>
    <row r="292" spans="1:12">
      <c r="A292" s="3" t="s">
        <v>38</v>
      </c>
      <c r="B292" s="4" t="s">
        <v>13</v>
      </c>
      <c r="C292" s="4" t="s">
        <v>195</v>
      </c>
      <c r="D292" s="4" t="s">
        <v>215</v>
      </c>
      <c r="E292" s="4" t="s">
        <v>231</v>
      </c>
      <c r="F292" s="4" t="s">
        <v>39</v>
      </c>
      <c r="G292" s="4" t="s">
        <v>0</v>
      </c>
      <c r="H292" s="4" t="s">
        <v>0</v>
      </c>
      <c r="I292" s="4" t="s">
        <v>0</v>
      </c>
      <c r="J292" s="23">
        <f t="shared" si="94"/>
        <v>857856</v>
      </c>
      <c r="K292" s="47">
        <f t="shared" si="94"/>
        <v>0</v>
      </c>
      <c r="L292" s="23">
        <f t="shared" si="80"/>
        <v>857856</v>
      </c>
    </row>
    <row r="293" spans="1:12">
      <c r="A293" s="3" t="s">
        <v>40</v>
      </c>
      <c r="B293" s="4" t="s">
        <v>13</v>
      </c>
      <c r="C293" s="4" t="s">
        <v>195</v>
      </c>
      <c r="D293" s="4" t="s">
        <v>215</v>
      </c>
      <c r="E293" s="4" t="s">
        <v>231</v>
      </c>
      <c r="F293" s="4" t="s">
        <v>41</v>
      </c>
      <c r="G293" s="4" t="s">
        <v>0</v>
      </c>
      <c r="H293" s="4" t="s">
        <v>0</v>
      </c>
      <c r="I293" s="4" t="s">
        <v>0</v>
      </c>
      <c r="J293" s="23">
        <f t="shared" si="94"/>
        <v>857856</v>
      </c>
      <c r="K293" s="47">
        <f t="shared" si="94"/>
        <v>0</v>
      </c>
      <c r="L293" s="23">
        <f t="shared" si="80"/>
        <v>857856</v>
      </c>
    </row>
    <row r="294" spans="1:12" ht="38.25">
      <c r="A294" s="3" t="s">
        <v>48</v>
      </c>
      <c r="B294" s="4" t="s">
        <v>13</v>
      </c>
      <c r="C294" s="4" t="s">
        <v>195</v>
      </c>
      <c r="D294" s="4" t="s">
        <v>215</v>
      </c>
      <c r="E294" s="4" t="s">
        <v>231</v>
      </c>
      <c r="F294" s="4" t="s">
        <v>49</v>
      </c>
      <c r="G294" s="4" t="s">
        <v>0</v>
      </c>
      <c r="H294" s="4" t="s">
        <v>0</v>
      </c>
      <c r="I294" s="4" t="s">
        <v>0</v>
      </c>
      <c r="J294" s="23">
        <f t="shared" si="94"/>
        <v>857856</v>
      </c>
      <c r="K294" s="47">
        <f t="shared" si="94"/>
        <v>0</v>
      </c>
      <c r="L294" s="23">
        <f t="shared" si="80"/>
        <v>857856</v>
      </c>
    </row>
    <row r="295" spans="1:12">
      <c r="A295" s="5" t="s">
        <v>64</v>
      </c>
      <c r="B295" s="6" t="s">
        <v>13</v>
      </c>
      <c r="C295" s="6" t="s">
        <v>195</v>
      </c>
      <c r="D295" s="6" t="s">
        <v>215</v>
      </c>
      <c r="E295" s="6" t="s">
        <v>231</v>
      </c>
      <c r="F295" s="6" t="s">
        <v>49</v>
      </c>
      <c r="G295" s="6" t="s">
        <v>65</v>
      </c>
      <c r="H295" s="6" t="s">
        <v>0</v>
      </c>
      <c r="I295" s="6" t="s">
        <v>0</v>
      </c>
      <c r="J295" s="24">
        <f t="shared" si="94"/>
        <v>857856</v>
      </c>
      <c r="K295" s="49">
        <f t="shared" si="94"/>
        <v>0</v>
      </c>
      <c r="L295" s="23">
        <f t="shared" si="80"/>
        <v>857856</v>
      </c>
    </row>
    <row r="296" spans="1:12">
      <c r="A296" s="5" t="s">
        <v>110</v>
      </c>
      <c r="B296" s="6" t="s">
        <v>13</v>
      </c>
      <c r="C296" s="6" t="s">
        <v>195</v>
      </c>
      <c r="D296" s="6" t="s">
        <v>215</v>
      </c>
      <c r="E296" s="6">
        <v>9950091002</v>
      </c>
      <c r="F296" s="6">
        <v>245</v>
      </c>
      <c r="G296" s="6" t="s">
        <v>65</v>
      </c>
      <c r="H296" s="6" t="s">
        <v>0</v>
      </c>
      <c r="I296" s="6">
        <v>1130</v>
      </c>
      <c r="J296" s="21">
        <v>857856</v>
      </c>
      <c r="K296" s="48">
        <v>0</v>
      </c>
      <c r="L296" s="23">
        <f t="shared" si="80"/>
        <v>857856</v>
      </c>
    </row>
    <row r="297" spans="1:12">
      <c r="A297" s="17" t="s">
        <v>232</v>
      </c>
      <c r="B297" s="18" t="s">
        <v>13</v>
      </c>
      <c r="C297" s="18" t="s">
        <v>233</v>
      </c>
      <c r="D297" s="18" t="s">
        <v>0</v>
      </c>
      <c r="E297" s="18" t="s">
        <v>0</v>
      </c>
      <c r="F297" s="18" t="s">
        <v>0</v>
      </c>
      <c r="G297" s="18" t="s">
        <v>0</v>
      </c>
      <c r="H297" s="18" t="s">
        <v>0</v>
      </c>
      <c r="I297" s="18" t="s">
        <v>0</v>
      </c>
      <c r="J297" s="22">
        <f>J298+J324</f>
        <v>72740250.030000001</v>
      </c>
      <c r="K297" s="40">
        <f>K298+K324</f>
        <v>26355121</v>
      </c>
      <c r="L297" s="22">
        <f>J297-K297</f>
        <v>46385129.030000001</v>
      </c>
    </row>
    <row r="298" spans="1:12">
      <c r="A298" s="3" t="s">
        <v>234</v>
      </c>
      <c r="B298" s="4" t="s">
        <v>13</v>
      </c>
      <c r="C298" s="4" t="s">
        <v>233</v>
      </c>
      <c r="D298" s="4" t="s">
        <v>235</v>
      </c>
      <c r="E298" s="4" t="s">
        <v>0</v>
      </c>
      <c r="F298" s="4" t="s">
        <v>0</v>
      </c>
      <c r="G298" s="4" t="s">
        <v>0</v>
      </c>
      <c r="H298" s="4" t="s">
        <v>0</v>
      </c>
      <c r="I298" s="4" t="s">
        <v>0</v>
      </c>
      <c r="J298" s="23">
        <f t="shared" ref="J298" si="95">J299+J311</f>
        <v>30982883.509999998</v>
      </c>
      <c r="K298" s="47">
        <f t="shared" ref="K298" si="96">K299+K311</f>
        <v>21926715.539999999</v>
      </c>
      <c r="L298" s="23">
        <f>J298-K298</f>
        <v>9056167.9699999988</v>
      </c>
    </row>
    <row r="299" spans="1:12">
      <c r="A299" s="3" t="s">
        <v>136</v>
      </c>
      <c r="B299" s="4" t="s">
        <v>13</v>
      </c>
      <c r="C299" s="4" t="s">
        <v>233</v>
      </c>
      <c r="D299" s="4" t="s">
        <v>235</v>
      </c>
      <c r="E299" s="4" t="s">
        <v>137</v>
      </c>
      <c r="F299" s="4" t="s">
        <v>0</v>
      </c>
      <c r="G299" s="4" t="s">
        <v>0</v>
      </c>
      <c r="H299" s="4" t="s">
        <v>0</v>
      </c>
      <c r="I299" s="4" t="s">
        <v>0</v>
      </c>
      <c r="J299" s="23">
        <f t="shared" ref="J299:K305" si="97">J300</f>
        <v>3959883.51</v>
      </c>
      <c r="K299" s="47">
        <f t="shared" si="97"/>
        <v>960305</v>
      </c>
      <c r="L299" s="23">
        <f t="shared" ref="L299:L367" si="98">J299-K299</f>
        <v>2999578.51</v>
      </c>
    </row>
    <row r="300" spans="1:12">
      <c r="A300" s="3" t="s">
        <v>138</v>
      </c>
      <c r="B300" s="4" t="s">
        <v>13</v>
      </c>
      <c r="C300" s="4" t="s">
        <v>233</v>
      </c>
      <c r="D300" s="4" t="s">
        <v>235</v>
      </c>
      <c r="E300" s="4" t="s">
        <v>139</v>
      </c>
      <c r="F300" s="4" t="s">
        <v>0</v>
      </c>
      <c r="G300" s="4" t="s">
        <v>0</v>
      </c>
      <c r="H300" s="4" t="s">
        <v>0</v>
      </c>
      <c r="I300" s="4" t="s">
        <v>0</v>
      </c>
      <c r="J300" s="23">
        <f t="shared" si="97"/>
        <v>3959883.51</v>
      </c>
      <c r="K300" s="47">
        <f t="shared" si="97"/>
        <v>960305</v>
      </c>
      <c r="L300" s="23">
        <f t="shared" si="98"/>
        <v>2999578.51</v>
      </c>
    </row>
    <row r="301" spans="1:12">
      <c r="A301" s="3" t="s">
        <v>140</v>
      </c>
      <c r="B301" s="4" t="s">
        <v>13</v>
      </c>
      <c r="C301" s="4" t="s">
        <v>233</v>
      </c>
      <c r="D301" s="4" t="s">
        <v>235</v>
      </c>
      <c r="E301" s="4" t="s">
        <v>141</v>
      </c>
      <c r="F301" s="4" t="s">
        <v>0</v>
      </c>
      <c r="G301" s="4" t="s">
        <v>0</v>
      </c>
      <c r="H301" s="4" t="s">
        <v>0</v>
      </c>
      <c r="I301" s="4" t="s">
        <v>0</v>
      </c>
      <c r="J301" s="23">
        <f t="shared" si="97"/>
        <v>3959883.51</v>
      </c>
      <c r="K301" s="47">
        <f t="shared" si="97"/>
        <v>960305</v>
      </c>
      <c r="L301" s="23">
        <f t="shared" si="98"/>
        <v>2999578.51</v>
      </c>
    </row>
    <row r="302" spans="1:12">
      <c r="A302" s="3" t="s">
        <v>38</v>
      </c>
      <c r="B302" s="4" t="s">
        <v>13</v>
      </c>
      <c r="C302" s="4" t="s">
        <v>233</v>
      </c>
      <c r="D302" s="4" t="s">
        <v>235</v>
      </c>
      <c r="E302" s="4" t="s">
        <v>141</v>
      </c>
      <c r="F302" s="4" t="s">
        <v>39</v>
      </c>
      <c r="G302" s="4" t="s">
        <v>0</v>
      </c>
      <c r="H302" s="4" t="s">
        <v>0</v>
      </c>
      <c r="I302" s="4" t="s">
        <v>0</v>
      </c>
      <c r="J302" s="23">
        <f t="shared" si="97"/>
        <v>3959883.51</v>
      </c>
      <c r="K302" s="47">
        <f t="shared" si="97"/>
        <v>960305</v>
      </c>
      <c r="L302" s="23">
        <f t="shared" si="98"/>
        <v>2999578.51</v>
      </c>
    </row>
    <row r="303" spans="1:12">
      <c r="A303" s="3" t="s">
        <v>40</v>
      </c>
      <c r="B303" s="4" t="s">
        <v>13</v>
      </c>
      <c r="C303" s="4" t="s">
        <v>233</v>
      </c>
      <c r="D303" s="4" t="s">
        <v>235</v>
      </c>
      <c r="E303" s="4" t="s">
        <v>141</v>
      </c>
      <c r="F303" s="4" t="s">
        <v>41</v>
      </c>
      <c r="G303" s="4" t="s">
        <v>0</v>
      </c>
      <c r="H303" s="4" t="s">
        <v>0</v>
      </c>
      <c r="I303" s="4" t="s">
        <v>0</v>
      </c>
      <c r="J303" s="23">
        <f t="shared" si="97"/>
        <v>3959883.51</v>
      </c>
      <c r="K303" s="47">
        <f t="shared" si="97"/>
        <v>960305</v>
      </c>
      <c r="L303" s="23">
        <f t="shared" si="98"/>
        <v>2999578.51</v>
      </c>
    </row>
    <row r="304" spans="1:12" ht="38.25">
      <c r="A304" s="3" t="s">
        <v>48</v>
      </c>
      <c r="B304" s="4" t="s">
        <v>13</v>
      </c>
      <c r="C304" s="4" t="s">
        <v>233</v>
      </c>
      <c r="D304" s="4" t="s">
        <v>235</v>
      </c>
      <c r="E304" s="4" t="s">
        <v>141</v>
      </c>
      <c r="F304" s="4" t="s">
        <v>49</v>
      </c>
      <c r="G304" s="4" t="s">
        <v>0</v>
      </c>
      <c r="H304" s="4" t="s">
        <v>0</v>
      </c>
      <c r="I304" s="4" t="s">
        <v>0</v>
      </c>
      <c r="J304" s="23">
        <f>J305+J308</f>
        <v>3959883.51</v>
      </c>
      <c r="K304" s="47">
        <f>K305+K308+K307+K309</f>
        <v>960305</v>
      </c>
      <c r="L304" s="23">
        <f t="shared" si="98"/>
        <v>2999578.51</v>
      </c>
    </row>
    <row r="305" spans="1:12">
      <c r="A305" s="5" t="s">
        <v>80</v>
      </c>
      <c r="B305" s="6" t="s">
        <v>13</v>
      </c>
      <c r="C305" s="6" t="s">
        <v>233</v>
      </c>
      <c r="D305" s="6" t="s">
        <v>235</v>
      </c>
      <c r="E305" s="6" t="s">
        <v>141</v>
      </c>
      <c r="F305" s="6" t="s">
        <v>49</v>
      </c>
      <c r="G305" s="6" t="s">
        <v>81</v>
      </c>
      <c r="H305" s="6" t="s">
        <v>0</v>
      </c>
      <c r="I305" s="6" t="s">
        <v>0</v>
      </c>
      <c r="J305" s="24">
        <f>J306+J307+J309+J310</f>
        <v>3959883.51</v>
      </c>
      <c r="K305" s="49">
        <f t="shared" si="97"/>
        <v>898500</v>
      </c>
      <c r="L305" s="23">
        <f t="shared" si="98"/>
        <v>3061383.51</v>
      </c>
    </row>
    <row r="306" spans="1:12" ht="25.5">
      <c r="A306" s="5" t="s">
        <v>240</v>
      </c>
      <c r="B306" s="6" t="s">
        <v>13</v>
      </c>
      <c r="C306" s="6" t="s">
        <v>233</v>
      </c>
      <c r="D306" s="6" t="s">
        <v>235</v>
      </c>
      <c r="E306" s="6" t="s">
        <v>141</v>
      </c>
      <c r="F306" s="6" t="s">
        <v>49</v>
      </c>
      <c r="G306" s="6" t="s">
        <v>81</v>
      </c>
      <c r="H306" s="6" t="s">
        <v>0</v>
      </c>
      <c r="I306" s="6" t="s">
        <v>143</v>
      </c>
      <c r="J306" s="28">
        <v>3742493.51</v>
      </c>
      <c r="K306" s="48">
        <f>[1]Sheet1!$L$176</f>
        <v>898500</v>
      </c>
      <c r="L306" s="23">
        <f t="shared" si="98"/>
        <v>2843993.51</v>
      </c>
    </row>
    <row r="307" spans="1:12">
      <c r="A307" s="5"/>
      <c r="B307" s="6" t="s">
        <v>13</v>
      </c>
      <c r="C307" s="6" t="s">
        <v>233</v>
      </c>
      <c r="D307" s="6" t="s">
        <v>235</v>
      </c>
      <c r="E307" s="6" t="s">
        <v>141</v>
      </c>
      <c r="F307" s="6" t="s">
        <v>49</v>
      </c>
      <c r="G307" s="6">
        <v>310</v>
      </c>
      <c r="H307" s="6" t="s">
        <v>0</v>
      </c>
      <c r="I307" s="6">
        <v>1116</v>
      </c>
      <c r="J307" s="28">
        <v>12400</v>
      </c>
      <c r="K307" s="48">
        <f>[1]Sheet1!$L$177</f>
        <v>12250</v>
      </c>
      <c r="L307" s="23"/>
    </row>
    <row r="308" spans="1:12" hidden="1">
      <c r="A308" s="5"/>
      <c r="B308" s="6" t="s">
        <v>13</v>
      </c>
      <c r="C308" s="6"/>
      <c r="D308" s="6"/>
      <c r="E308" s="6"/>
      <c r="F308" s="6"/>
      <c r="G308" s="6"/>
      <c r="H308" s="6"/>
      <c r="I308" s="27"/>
      <c r="J308" s="24"/>
      <c r="K308" s="49">
        <f t="shared" ref="K308" si="99">K310</f>
        <v>0</v>
      </c>
      <c r="L308" s="23">
        <f t="shared" si="98"/>
        <v>0</v>
      </c>
    </row>
    <row r="309" spans="1:12">
      <c r="A309" s="5"/>
      <c r="B309" s="6" t="s">
        <v>13</v>
      </c>
      <c r="C309" s="6" t="s">
        <v>233</v>
      </c>
      <c r="D309" s="6" t="s">
        <v>235</v>
      </c>
      <c r="E309" s="6" t="s">
        <v>141</v>
      </c>
      <c r="F309" s="6" t="s">
        <v>49</v>
      </c>
      <c r="G309" s="6">
        <v>344</v>
      </c>
      <c r="H309" s="6"/>
      <c r="I309" s="27">
        <v>1112</v>
      </c>
      <c r="J309" s="24">
        <v>190050</v>
      </c>
      <c r="K309" s="49">
        <f>[1]Sheet1!$L$178</f>
        <v>49555</v>
      </c>
      <c r="L309" s="23"/>
    </row>
    <row r="310" spans="1:12">
      <c r="A310" s="5"/>
      <c r="B310" s="6" t="s">
        <v>13</v>
      </c>
      <c r="C310" s="6" t="s">
        <v>233</v>
      </c>
      <c r="D310" s="6" t="s">
        <v>235</v>
      </c>
      <c r="E310" s="6" t="s">
        <v>141</v>
      </c>
      <c r="F310" s="6" t="s">
        <v>49</v>
      </c>
      <c r="G310" s="6">
        <v>346</v>
      </c>
      <c r="H310" s="6"/>
      <c r="I310" s="27">
        <v>1123</v>
      </c>
      <c r="J310" s="21">
        <v>14940</v>
      </c>
      <c r="K310" s="48">
        <v>0</v>
      </c>
      <c r="L310" s="23">
        <f t="shared" si="98"/>
        <v>14940</v>
      </c>
    </row>
    <row r="311" spans="1:12">
      <c r="A311" s="3" t="s">
        <v>18</v>
      </c>
      <c r="B311" s="4" t="s">
        <v>13</v>
      </c>
      <c r="C311" s="4" t="s">
        <v>233</v>
      </c>
      <c r="D311" s="4" t="s">
        <v>235</v>
      </c>
      <c r="E311" s="4" t="s">
        <v>19</v>
      </c>
      <c r="F311" s="4" t="s">
        <v>0</v>
      </c>
      <c r="G311" s="4" t="s">
        <v>0</v>
      </c>
      <c r="H311" s="4" t="s">
        <v>0</v>
      </c>
      <c r="I311" s="4" t="s">
        <v>0</v>
      </c>
      <c r="J311" s="29">
        <f t="shared" ref="J311:K311" si="100">J312</f>
        <v>27023000</v>
      </c>
      <c r="K311" s="54">
        <f t="shared" si="100"/>
        <v>20966410.539999999</v>
      </c>
      <c r="L311" s="23">
        <f t="shared" si="98"/>
        <v>6056589.4600000009</v>
      </c>
    </row>
    <row r="312" spans="1:12">
      <c r="A312" s="3" t="s">
        <v>115</v>
      </c>
      <c r="B312" s="4" t="s">
        <v>13</v>
      </c>
      <c r="C312" s="4" t="s">
        <v>233</v>
      </c>
      <c r="D312" s="4" t="s">
        <v>235</v>
      </c>
      <c r="E312" s="4" t="s">
        <v>116</v>
      </c>
      <c r="F312" s="4" t="s">
        <v>0</v>
      </c>
      <c r="G312" s="4" t="s">
        <v>0</v>
      </c>
      <c r="H312" s="4" t="s">
        <v>0</v>
      </c>
      <c r="I312" s="4" t="s">
        <v>0</v>
      </c>
      <c r="J312" s="23">
        <f t="shared" ref="J312" si="101">J313+J319</f>
        <v>27023000</v>
      </c>
      <c r="K312" s="47">
        <f t="shared" ref="K312" si="102">K313+K319</f>
        <v>20966410.539999999</v>
      </c>
      <c r="L312" s="23">
        <f t="shared" si="98"/>
        <v>6056589.4600000009</v>
      </c>
    </row>
    <row r="313" spans="1:12" ht="63.75">
      <c r="A313" s="3" t="s">
        <v>241</v>
      </c>
      <c r="B313" s="4" t="s">
        <v>13</v>
      </c>
      <c r="C313" s="4" t="s">
        <v>233</v>
      </c>
      <c r="D313" s="4" t="s">
        <v>235</v>
      </c>
      <c r="E313" s="4" t="s">
        <v>242</v>
      </c>
      <c r="F313" s="4" t="s">
        <v>0</v>
      </c>
      <c r="G313" s="4" t="s">
        <v>0</v>
      </c>
      <c r="H313" s="4" t="s">
        <v>0</v>
      </c>
      <c r="I313" s="4" t="s">
        <v>0</v>
      </c>
      <c r="J313" s="23">
        <f t="shared" ref="J313:K317" si="103">J314</f>
        <v>900000</v>
      </c>
      <c r="K313" s="47">
        <f t="shared" si="103"/>
        <v>386410.54</v>
      </c>
      <c r="L313" s="23">
        <f t="shared" si="98"/>
        <v>513589.46</v>
      </c>
    </row>
    <row r="314" spans="1:12">
      <c r="A314" s="3" t="s">
        <v>38</v>
      </c>
      <c r="B314" s="4" t="s">
        <v>13</v>
      </c>
      <c r="C314" s="4" t="s">
        <v>233</v>
      </c>
      <c r="D314" s="4" t="s">
        <v>235</v>
      </c>
      <c r="E314" s="4" t="s">
        <v>242</v>
      </c>
      <c r="F314" s="4" t="s">
        <v>39</v>
      </c>
      <c r="G314" s="4" t="s">
        <v>0</v>
      </c>
      <c r="H314" s="4" t="s">
        <v>0</v>
      </c>
      <c r="I314" s="4" t="s">
        <v>0</v>
      </c>
      <c r="J314" s="23">
        <f t="shared" si="103"/>
        <v>900000</v>
      </c>
      <c r="K314" s="47">
        <f t="shared" si="103"/>
        <v>386410.54</v>
      </c>
      <c r="L314" s="23">
        <f t="shared" si="98"/>
        <v>513589.46</v>
      </c>
    </row>
    <row r="315" spans="1:12">
      <c r="A315" s="3" t="s">
        <v>40</v>
      </c>
      <c r="B315" s="4" t="s">
        <v>13</v>
      </c>
      <c r="C315" s="4" t="s">
        <v>233</v>
      </c>
      <c r="D315" s="4" t="s">
        <v>235</v>
      </c>
      <c r="E315" s="4" t="s">
        <v>242</v>
      </c>
      <c r="F315" s="4" t="s">
        <v>41</v>
      </c>
      <c r="G315" s="4" t="s">
        <v>0</v>
      </c>
      <c r="H315" s="4" t="s">
        <v>0</v>
      </c>
      <c r="I315" s="4" t="s">
        <v>0</v>
      </c>
      <c r="J315" s="23">
        <f t="shared" si="103"/>
        <v>900000</v>
      </c>
      <c r="K315" s="47">
        <f t="shared" si="103"/>
        <v>386410.54</v>
      </c>
      <c r="L315" s="23">
        <f t="shared" si="98"/>
        <v>513589.46</v>
      </c>
    </row>
    <row r="316" spans="1:12" ht="38.25">
      <c r="A316" s="3" t="s">
        <v>48</v>
      </c>
      <c r="B316" s="4" t="s">
        <v>13</v>
      </c>
      <c r="C316" s="4" t="s">
        <v>233</v>
      </c>
      <c r="D316" s="4" t="s">
        <v>235</v>
      </c>
      <c r="E316" s="4" t="s">
        <v>242</v>
      </c>
      <c r="F316" s="4" t="s">
        <v>49</v>
      </c>
      <c r="G316" s="4" t="s">
        <v>0</v>
      </c>
      <c r="H316" s="4" t="s">
        <v>0</v>
      </c>
      <c r="I316" s="4" t="s">
        <v>0</v>
      </c>
      <c r="J316" s="23">
        <f t="shared" si="103"/>
        <v>900000</v>
      </c>
      <c r="K316" s="47">
        <f t="shared" si="103"/>
        <v>386410.54</v>
      </c>
      <c r="L316" s="23">
        <f t="shared" si="98"/>
        <v>513589.46</v>
      </c>
    </row>
    <row r="317" spans="1:12">
      <c r="A317" s="5" t="s">
        <v>80</v>
      </c>
      <c r="B317" s="6" t="s">
        <v>13</v>
      </c>
      <c r="C317" s="6" t="s">
        <v>233</v>
      </c>
      <c r="D317" s="6" t="s">
        <v>235</v>
      </c>
      <c r="E317" s="6" t="s">
        <v>242</v>
      </c>
      <c r="F317" s="6" t="s">
        <v>49</v>
      </c>
      <c r="G317" s="6" t="s">
        <v>81</v>
      </c>
      <c r="H317" s="6" t="s">
        <v>0</v>
      </c>
      <c r="I317" s="6" t="s">
        <v>0</v>
      </c>
      <c r="J317" s="24">
        <f t="shared" si="103"/>
        <v>900000</v>
      </c>
      <c r="K317" s="49">
        <f t="shared" si="103"/>
        <v>386410.54</v>
      </c>
      <c r="L317" s="23">
        <f t="shared" si="98"/>
        <v>513589.46</v>
      </c>
    </row>
    <row r="318" spans="1:12" ht="25.5">
      <c r="A318" s="5" t="s">
        <v>240</v>
      </c>
      <c r="B318" s="6" t="s">
        <v>13</v>
      </c>
      <c r="C318" s="6" t="s">
        <v>233</v>
      </c>
      <c r="D318" s="6" t="s">
        <v>235</v>
      </c>
      <c r="E318" s="6" t="s">
        <v>242</v>
      </c>
      <c r="F318" s="6" t="s">
        <v>49</v>
      </c>
      <c r="G318" s="6" t="s">
        <v>81</v>
      </c>
      <c r="H318" s="6" t="s">
        <v>0</v>
      </c>
      <c r="I318" s="6" t="s">
        <v>143</v>
      </c>
      <c r="J318" s="21">
        <v>900000</v>
      </c>
      <c r="K318" s="48">
        <f>[1]Sheet1!$L$180</f>
        <v>386410.54</v>
      </c>
      <c r="L318" s="23">
        <f t="shared" si="98"/>
        <v>513589.46</v>
      </c>
    </row>
    <row r="319" spans="1:12" ht="38.25">
      <c r="A319" s="3" t="s">
        <v>243</v>
      </c>
      <c r="B319" s="4" t="s">
        <v>13</v>
      </c>
      <c r="C319" s="4" t="s">
        <v>233</v>
      </c>
      <c r="D319" s="4" t="s">
        <v>235</v>
      </c>
      <c r="E319" s="4" t="s">
        <v>244</v>
      </c>
      <c r="F319" s="4" t="s">
        <v>0</v>
      </c>
      <c r="G319" s="4" t="s">
        <v>0</v>
      </c>
      <c r="H319" s="4" t="s">
        <v>0</v>
      </c>
      <c r="I319" s="4" t="s">
        <v>0</v>
      </c>
      <c r="J319" s="23">
        <f t="shared" ref="J319:K322" si="104">J320</f>
        <v>26123000</v>
      </c>
      <c r="K319" s="47">
        <f t="shared" si="104"/>
        <v>20580000</v>
      </c>
      <c r="L319" s="23">
        <f t="shared" si="98"/>
        <v>5543000</v>
      </c>
    </row>
    <row r="320" spans="1:12">
      <c r="A320" s="3" t="s">
        <v>154</v>
      </c>
      <c r="B320" s="4" t="s">
        <v>13</v>
      </c>
      <c r="C320" s="4" t="s">
        <v>233</v>
      </c>
      <c r="D320" s="4" t="s">
        <v>235</v>
      </c>
      <c r="E320" s="4" t="s">
        <v>244</v>
      </c>
      <c r="F320" s="4" t="s">
        <v>155</v>
      </c>
      <c r="G320" s="4" t="s">
        <v>0</v>
      </c>
      <c r="H320" s="4" t="s">
        <v>0</v>
      </c>
      <c r="I320" s="4" t="s">
        <v>0</v>
      </c>
      <c r="J320" s="23">
        <f t="shared" si="104"/>
        <v>26123000</v>
      </c>
      <c r="K320" s="47">
        <f t="shared" si="104"/>
        <v>20580000</v>
      </c>
      <c r="L320" s="23">
        <f t="shared" si="98"/>
        <v>5543000</v>
      </c>
    </row>
    <row r="321" spans="1:12">
      <c r="A321" s="3" t="s">
        <v>221</v>
      </c>
      <c r="B321" s="4" t="s">
        <v>13</v>
      </c>
      <c r="C321" s="4" t="s">
        <v>233</v>
      </c>
      <c r="D321" s="4" t="s">
        <v>235</v>
      </c>
      <c r="E321" s="4" t="s">
        <v>244</v>
      </c>
      <c r="F321" s="4" t="s">
        <v>222</v>
      </c>
      <c r="G321" s="4" t="s">
        <v>0</v>
      </c>
      <c r="H321" s="4" t="s">
        <v>0</v>
      </c>
      <c r="I321" s="4" t="s">
        <v>0</v>
      </c>
      <c r="J321" s="23">
        <f t="shared" si="104"/>
        <v>26123000</v>
      </c>
      <c r="K321" s="47">
        <f t="shared" si="104"/>
        <v>20580000</v>
      </c>
      <c r="L321" s="23">
        <f t="shared" si="98"/>
        <v>5543000</v>
      </c>
    </row>
    <row r="322" spans="1:12" ht="51">
      <c r="A322" s="3" t="s">
        <v>223</v>
      </c>
      <c r="B322" s="4" t="s">
        <v>13</v>
      </c>
      <c r="C322" s="4" t="s">
        <v>233</v>
      </c>
      <c r="D322" s="4" t="s">
        <v>235</v>
      </c>
      <c r="E322" s="4" t="s">
        <v>244</v>
      </c>
      <c r="F322" s="4" t="s">
        <v>224</v>
      </c>
      <c r="G322" s="4" t="s">
        <v>0</v>
      </c>
      <c r="H322" s="4" t="s">
        <v>0</v>
      </c>
      <c r="I322" s="4" t="s">
        <v>0</v>
      </c>
      <c r="J322" s="23">
        <f t="shared" si="104"/>
        <v>26123000</v>
      </c>
      <c r="K322" s="47">
        <f t="shared" si="104"/>
        <v>20580000</v>
      </c>
      <c r="L322" s="23">
        <f t="shared" si="98"/>
        <v>5543000</v>
      </c>
    </row>
    <row r="323" spans="1:12" ht="25.5">
      <c r="A323" s="5" t="s">
        <v>245</v>
      </c>
      <c r="B323" s="6" t="s">
        <v>13</v>
      </c>
      <c r="C323" s="6" t="s">
        <v>233</v>
      </c>
      <c r="D323" s="6" t="s">
        <v>235</v>
      </c>
      <c r="E323" s="6" t="s">
        <v>244</v>
      </c>
      <c r="F323" s="6" t="s">
        <v>224</v>
      </c>
      <c r="G323" s="6">
        <v>244</v>
      </c>
      <c r="H323" s="6" t="s">
        <v>0</v>
      </c>
      <c r="I323" s="6" t="s">
        <v>0</v>
      </c>
      <c r="J323" s="21">
        <v>26123000</v>
      </c>
      <c r="K323" s="48">
        <f>[1]Sheet1!$L$182</f>
        <v>20580000</v>
      </c>
      <c r="L323" s="23">
        <f t="shared" si="98"/>
        <v>5543000</v>
      </c>
    </row>
    <row r="324" spans="1:12">
      <c r="A324" s="3" t="s">
        <v>246</v>
      </c>
      <c r="B324" s="4" t="s">
        <v>13</v>
      </c>
      <c r="C324" s="4" t="s">
        <v>233</v>
      </c>
      <c r="D324" s="4" t="s">
        <v>247</v>
      </c>
      <c r="E324" s="4" t="s">
        <v>0</v>
      </c>
      <c r="F324" s="4" t="s">
        <v>0</v>
      </c>
      <c r="G324" s="4" t="s">
        <v>0</v>
      </c>
      <c r="H324" s="4" t="s">
        <v>0</v>
      </c>
      <c r="I324" s="4" t="s">
        <v>0</v>
      </c>
      <c r="J324" s="23">
        <f>J325+J335+J344</f>
        <v>41757366.519999996</v>
      </c>
      <c r="K324" s="47">
        <f>K325+K335+K344</f>
        <v>4428405.46</v>
      </c>
      <c r="L324" s="23">
        <f t="shared" si="98"/>
        <v>37328961.059999995</v>
      </c>
    </row>
    <row r="325" spans="1:12" ht="25.5">
      <c r="A325" s="3" t="s">
        <v>236</v>
      </c>
      <c r="B325" s="4" t="s">
        <v>13</v>
      </c>
      <c r="C325" s="4" t="s">
        <v>233</v>
      </c>
      <c r="D325" s="4" t="s">
        <v>247</v>
      </c>
      <c r="E325" s="4" t="s">
        <v>237</v>
      </c>
      <c r="F325" s="4" t="s">
        <v>0</v>
      </c>
      <c r="G325" s="4" t="s">
        <v>0</v>
      </c>
      <c r="H325" s="4" t="s">
        <v>0</v>
      </c>
      <c r="I325" s="4" t="s">
        <v>0</v>
      </c>
      <c r="J325" s="23">
        <f t="shared" ref="J325:K329" si="105">J326</f>
        <v>863896.04</v>
      </c>
      <c r="K325" s="47">
        <f t="shared" si="105"/>
        <v>7065.8</v>
      </c>
      <c r="L325" s="23">
        <f t="shared" si="98"/>
        <v>856830.24</v>
      </c>
    </row>
    <row r="326" spans="1:12" ht="25.5">
      <c r="A326" s="3" t="s">
        <v>248</v>
      </c>
      <c r="B326" s="4" t="s">
        <v>13</v>
      </c>
      <c r="C326" s="4" t="s">
        <v>233</v>
      </c>
      <c r="D326" s="4" t="s">
        <v>247</v>
      </c>
      <c r="E326" s="4" t="s">
        <v>249</v>
      </c>
      <c r="F326" s="4" t="s">
        <v>0</v>
      </c>
      <c r="G326" s="4" t="s">
        <v>0</v>
      </c>
      <c r="H326" s="4" t="s">
        <v>0</v>
      </c>
      <c r="I326" s="4" t="s">
        <v>0</v>
      </c>
      <c r="J326" s="23">
        <f t="shared" si="105"/>
        <v>863896.04</v>
      </c>
      <c r="K326" s="47">
        <f t="shared" si="105"/>
        <v>7065.8</v>
      </c>
      <c r="L326" s="23">
        <f t="shared" si="98"/>
        <v>856830.24</v>
      </c>
    </row>
    <row r="327" spans="1:12" ht="38.25">
      <c r="A327" s="3" t="s">
        <v>250</v>
      </c>
      <c r="B327" s="4" t="s">
        <v>13</v>
      </c>
      <c r="C327" s="4" t="s">
        <v>233</v>
      </c>
      <c r="D327" s="4" t="s">
        <v>247</v>
      </c>
      <c r="E327" s="4" t="s">
        <v>251</v>
      </c>
      <c r="F327" s="4" t="s">
        <v>0</v>
      </c>
      <c r="G327" s="4" t="s">
        <v>0</v>
      </c>
      <c r="H327" s="4" t="s">
        <v>0</v>
      </c>
      <c r="I327" s="4" t="s">
        <v>0</v>
      </c>
      <c r="J327" s="23">
        <f t="shared" si="105"/>
        <v>863896.04</v>
      </c>
      <c r="K327" s="47">
        <f t="shared" si="105"/>
        <v>7065.8</v>
      </c>
      <c r="L327" s="23">
        <f t="shared" si="98"/>
        <v>856830.24</v>
      </c>
    </row>
    <row r="328" spans="1:12">
      <c r="A328" s="3" t="s">
        <v>38</v>
      </c>
      <c r="B328" s="4" t="s">
        <v>13</v>
      </c>
      <c r="C328" s="4" t="s">
        <v>233</v>
      </c>
      <c r="D328" s="4" t="s">
        <v>247</v>
      </c>
      <c r="E328" s="4" t="s">
        <v>251</v>
      </c>
      <c r="F328" s="4" t="s">
        <v>39</v>
      </c>
      <c r="G328" s="4" t="s">
        <v>0</v>
      </c>
      <c r="H328" s="4" t="s">
        <v>0</v>
      </c>
      <c r="I328" s="4" t="s">
        <v>0</v>
      </c>
      <c r="J328" s="23">
        <f t="shared" si="105"/>
        <v>863896.04</v>
      </c>
      <c r="K328" s="47">
        <f t="shared" si="105"/>
        <v>7065.8</v>
      </c>
      <c r="L328" s="23">
        <f t="shared" si="98"/>
        <v>856830.24</v>
      </c>
    </row>
    <row r="329" spans="1:12">
      <c r="A329" s="3" t="s">
        <v>40</v>
      </c>
      <c r="B329" s="4" t="s">
        <v>13</v>
      </c>
      <c r="C329" s="4" t="s">
        <v>233</v>
      </c>
      <c r="D329" s="4" t="s">
        <v>247</v>
      </c>
      <c r="E329" s="4" t="s">
        <v>251</v>
      </c>
      <c r="F329" s="4" t="s">
        <v>41</v>
      </c>
      <c r="G329" s="4" t="s">
        <v>0</v>
      </c>
      <c r="H329" s="4" t="s">
        <v>0</v>
      </c>
      <c r="I329" s="4" t="s">
        <v>0</v>
      </c>
      <c r="J329" s="23">
        <f t="shared" si="105"/>
        <v>863896.04</v>
      </c>
      <c r="K329" s="47">
        <f t="shared" si="105"/>
        <v>7065.8</v>
      </c>
      <c r="L329" s="23">
        <f t="shared" si="98"/>
        <v>856830.24</v>
      </c>
    </row>
    <row r="330" spans="1:12" ht="38.25">
      <c r="A330" s="3" t="s">
        <v>48</v>
      </c>
      <c r="B330" s="4" t="s">
        <v>13</v>
      </c>
      <c r="C330" s="4" t="s">
        <v>233</v>
      </c>
      <c r="D330" s="4" t="s">
        <v>247</v>
      </c>
      <c r="E330" s="4" t="s">
        <v>251</v>
      </c>
      <c r="F330" s="4" t="s">
        <v>49</v>
      </c>
      <c r="G330" s="4" t="s">
        <v>0</v>
      </c>
      <c r="H330" s="4" t="s">
        <v>0</v>
      </c>
      <c r="I330" s="4" t="s">
        <v>0</v>
      </c>
      <c r="J330" s="23">
        <f>J331+J333+J332</f>
        <v>863896.04</v>
      </c>
      <c r="K330" s="47">
        <f>K331+K333</f>
        <v>7065.8</v>
      </c>
      <c r="L330" s="23">
        <f t="shared" si="98"/>
        <v>856830.24</v>
      </c>
    </row>
    <row r="331" spans="1:12">
      <c r="A331" s="5" t="s">
        <v>252</v>
      </c>
      <c r="B331" s="6" t="s">
        <v>13</v>
      </c>
      <c r="C331" s="6" t="s">
        <v>233</v>
      </c>
      <c r="D331" s="6" t="s">
        <v>247</v>
      </c>
      <c r="E331" s="6" t="s">
        <v>251</v>
      </c>
      <c r="F331" s="6" t="s">
        <v>49</v>
      </c>
      <c r="G331" s="6" t="s">
        <v>253</v>
      </c>
      <c r="H331" s="6" t="s">
        <v>0</v>
      </c>
      <c r="I331" s="6" t="s">
        <v>0</v>
      </c>
      <c r="J331" s="21">
        <v>14132.04</v>
      </c>
      <c r="K331" s="48">
        <f>[1]Sheet1!$L$187</f>
        <v>7065.8</v>
      </c>
      <c r="L331" s="23">
        <f t="shared" si="98"/>
        <v>7066.2400000000007</v>
      </c>
    </row>
    <row r="332" spans="1:12">
      <c r="A332" s="5" t="s">
        <v>378</v>
      </c>
      <c r="B332" s="6" t="s">
        <v>13</v>
      </c>
      <c r="C332" s="6" t="s">
        <v>233</v>
      </c>
      <c r="D332" s="6" t="s">
        <v>247</v>
      </c>
      <c r="E332" s="6" t="s">
        <v>251</v>
      </c>
      <c r="F332" s="6" t="s">
        <v>49</v>
      </c>
      <c r="G332" s="6">
        <v>225</v>
      </c>
      <c r="H332" s="6"/>
      <c r="I332" s="6">
        <v>1129</v>
      </c>
      <c r="J332" s="21">
        <v>571050</v>
      </c>
      <c r="K332" s="48"/>
      <c r="L332" s="23"/>
    </row>
    <row r="333" spans="1:12">
      <c r="A333" s="5" t="s">
        <v>64</v>
      </c>
      <c r="B333" s="6" t="s">
        <v>13</v>
      </c>
      <c r="C333" s="6" t="s">
        <v>233</v>
      </c>
      <c r="D333" s="6" t="s">
        <v>247</v>
      </c>
      <c r="E333" s="6" t="s">
        <v>251</v>
      </c>
      <c r="F333" s="6" t="s">
        <v>49</v>
      </c>
      <c r="G333" s="6" t="s">
        <v>65</v>
      </c>
      <c r="H333" s="6" t="s">
        <v>0</v>
      </c>
      <c r="I333" s="6" t="s">
        <v>0</v>
      </c>
      <c r="J333" s="24">
        <f t="shared" ref="J333:K333" si="106">J334</f>
        <v>278714</v>
      </c>
      <c r="K333" s="49">
        <f t="shared" si="106"/>
        <v>0</v>
      </c>
      <c r="L333" s="23">
        <f t="shared" si="98"/>
        <v>278714</v>
      </c>
    </row>
    <row r="334" spans="1:12">
      <c r="A334" s="5" t="s">
        <v>110</v>
      </c>
      <c r="B334" s="6" t="s">
        <v>13</v>
      </c>
      <c r="C334" s="6" t="s">
        <v>233</v>
      </c>
      <c r="D334" s="6" t="s">
        <v>247</v>
      </c>
      <c r="E334" s="6" t="s">
        <v>251</v>
      </c>
      <c r="F334" s="6" t="s">
        <v>49</v>
      </c>
      <c r="G334" s="6" t="s">
        <v>65</v>
      </c>
      <c r="H334" s="6" t="s">
        <v>0</v>
      </c>
      <c r="I334" s="6" t="s">
        <v>111</v>
      </c>
      <c r="J334" s="21">
        <v>278714</v>
      </c>
      <c r="K334" s="48">
        <v>0</v>
      </c>
      <c r="L334" s="23">
        <f t="shared" si="98"/>
        <v>278714</v>
      </c>
    </row>
    <row r="335" spans="1:12" ht="25.5">
      <c r="A335" s="3" t="s">
        <v>254</v>
      </c>
      <c r="B335" s="4" t="s">
        <v>13</v>
      </c>
      <c r="C335" s="4" t="s">
        <v>233</v>
      </c>
      <c r="D335" s="4" t="s">
        <v>247</v>
      </c>
      <c r="E335" s="4" t="s">
        <v>255</v>
      </c>
      <c r="F335" s="4" t="s">
        <v>0</v>
      </c>
      <c r="G335" s="4" t="s">
        <v>0</v>
      </c>
      <c r="H335" s="4" t="s">
        <v>0</v>
      </c>
      <c r="I335" s="4" t="s">
        <v>0</v>
      </c>
      <c r="J335" s="23">
        <f t="shared" ref="J335:K342" si="107">J336</f>
        <v>9500000</v>
      </c>
      <c r="K335" s="47">
        <f t="shared" si="107"/>
        <v>0</v>
      </c>
      <c r="L335" s="23">
        <f t="shared" si="98"/>
        <v>9500000</v>
      </c>
    </row>
    <row r="336" spans="1:12" ht="38.25">
      <c r="A336" s="3" t="s">
        <v>256</v>
      </c>
      <c r="B336" s="4" t="s">
        <v>13</v>
      </c>
      <c r="C336" s="4" t="s">
        <v>233</v>
      </c>
      <c r="D336" s="4" t="s">
        <v>247</v>
      </c>
      <c r="E336" s="4" t="s">
        <v>257</v>
      </c>
      <c r="F336" s="4" t="s">
        <v>0</v>
      </c>
      <c r="G336" s="4" t="s">
        <v>0</v>
      </c>
      <c r="H336" s="4" t="s">
        <v>0</v>
      </c>
      <c r="I336" s="4" t="s">
        <v>0</v>
      </c>
      <c r="J336" s="23">
        <f t="shared" si="107"/>
        <v>9500000</v>
      </c>
      <c r="K336" s="47">
        <f t="shared" si="107"/>
        <v>0</v>
      </c>
      <c r="L336" s="23">
        <f t="shared" si="98"/>
        <v>9500000</v>
      </c>
    </row>
    <row r="337" spans="1:12" ht="51">
      <c r="A337" s="3" t="s">
        <v>258</v>
      </c>
      <c r="B337" s="4" t="s">
        <v>13</v>
      </c>
      <c r="C337" s="4" t="s">
        <v>233</v>
      </c>
      <c r="D337" s="4" t="s">
        <v>247</v>
      </c>
      <c r="E337" s="4" t="s">
        <v>259</v>
      </c>
      <c r="F337" s="4" t="s">
        <v>0</v>
      </c>
      <c r="G337" s="4" t="s">
        <v>0</v>
      </c>
      <c r="H337" s="4" t="s">
        <v>0</v>
      </c>
      <c r="I337" s="4" t="s">
        <v>0</v>
      </c>
      <c r="J337" s="23">
        <f>J338+J339+J340+J341+J342+J343</f>
        <v>9500000</v>
      </c>
      <c r="K337" s="47">
        <f>K340</f>
        <v>0</v>
      </c>
      <c r="L337" s="23">
        <f t="shared" si="98"/>
        <v>9500000</v>
      </c>
    </row>
    <row r="338" spans="1:12">
      <c r="A338" s="56" t="s">
        <v>382</v>
      </c>
      <c r="B338" s="4" t="s">
        <v>13</v>
      </c>
      <c r="C338" s="4" t="s">
        <v>233</v>
      </c>
      <c r="D338" s="4" t="s">
        <v>247</v>
      </c>
      <c r="E338" s="4" t="s">
        <v>380</v>
      </c>
      <c r="F338" s="4" t="s">
        <v>49</v>
      </c>
      <c r="G338" s="4" t="s">
        <v>81</v>
      </c>
      <c r="H338" s="4"/>
      <c r="I338" s="4">
        <v>1105</v>
      </c>
      <c r="J338" s="23">
        <f>'[3]На 01.01.2019г.'!$G$474</f>
        <v>4318554.05</v>
      </c>
      <c r="K338" s="47"/>
      <c r="L338" s="23">
        <f>J338-K338</f>
        <v>4318554.05</v>
      </c>
    </row>
    <row r="339" spans="1:12" ht="51">
      <c r="A339" s="56" t="s">
        <v>383</v>
      </c>
      <c r="B339" s="4" t="s">
        <v>13</v>
      </c>
      <c r="C339" s="4" t="s">
        <v>233</v>
      </c>
      <c r="D339" s="4" t="s">
        <v>247</v>
      </c>
      <c r="E339" s="4" t="s">
        <v>380</v>
      </c>
      <c r="F339" s="4" t="s">
        <v>49</v>
      </c>
      <c r="G339" s="4">
        <v>225</v>
      </c>
      <c r="H339" s="4" t="s">
        <v>386</v>
      </c>
      <c r="I339" s="4">
        <v>1105</v>
      </c>
      <c r="J339" s="23">
        <f>'[3]На 01.01.2019г.'!$G$475</f>
        <v>3886659.81</v>
      </c>
      <c r="K339" s="47"/>
      <c r="L339" s="23">
        <f>J339-K339</f>
        <v>3886659.81</v>
      </c>
    </row>
    <row r="340" spans="1:12" ht="25.5">
      <c r="A340" s="56" t="s">
        <v>384</v>
      </c>
      <c r="B340" s="4" t="s">
        <v>13</v>
      </c>
      <c r="C340" s="4" t="s">
        <v>233</v>
      </c>
      <c r="D340" s="4" t="s">
        <v>247</v>
      </c>
      <c r="E340" s="4" t="s">
        <v>380</v>
      </c>
      <c r="F340" s="4" t="s">
        <v>49</v>
      </c>
      <c r="G340" s="4">
        <v>226</v>
      </c>
      <c r="H340" s="4"/>
      <c r="I340" s="4">
        <v>1140</v>
      </c>
      <c r="J340" s="23">
        <f>'[3]На 01.01.2019г.'!$G$477</f>
        <v>213547.97</v>
      </c>
      <c r="K340" s="47">
        <f t="shared" si="107"/>
        <v>0</v>
      </c>
      <c r="L340" s="23">
        <f t="shared" si="98"/>
        <v>213547.97</v>
      </c>
    </row>
    <row r="341" spans="1:12" ht="51">
      <c r="A341" s="56" t="s">
        <v>384</v>
      </c>
      <c r="B341" s="4" t="s">
        <v>13</v>
      </c>
      <c r="C341" s="4" t="s">
        <v>233</v>
      </c>
      <c r="D341" s="4" t="s">
        <v>247</v>
      </c>
      <c r="E341" s="4" t="s">
        <v>380</v>
      </c>
      <c r="F341" s="4" t="s">
        <v>49</v>
      </c>
      <c r="G341" s="4" t="s">
        <v>385</v>
      </c>
      <c r="H341" s="4" t="s">
        <v>386</v>
      </c>
      <c r="I341" s="4">
        <v>1140</v>
      </c>
      <c r="J341" s="23">
        <f>'[3]На 01.01.2019г.'!$G$478</f>
        <v>192205.33</v>
      </c>
      <c r="K341" s="47">
        <f t="shared" si="107"/>
        <v>0</v>
      </c>
      <c r="L341" s="23">
        <f t="shared" si="98"/>
        <v>192205.33</v>
      </c>
    </row>
    <row r="342" spans="1:12" ht="25.5">
      <c r="A342" s="5" t="s">
        <v>379</v>
      </c>
      <c r="B342" s="4" t="s">
        <v>13</v>
      </c>
      <c r="C342" s="4" t="s">
        <v>233</v>
      </c>
      <c r="D342" s="4" t="s">
        <v>247</v>
      </c>
      <c r="E342" s="4" t="s">
        <v>380</v>
      </c>
      <c r="F342" s="4" t="s">
        <v>49</v>
      </c>
      <c r="G342" s="4">
        <v>310</v>
      </c>
      <c r="H342" s="4"/>
      <c r="I342" s="4">
        <v>1116</v>
      </c>
      <c r="J342" s="23">
        <f>'[3]На 01.01.2019г.'!$G$479</f>
        <v>467897.98</v>
      </c>
      <c r="K342" s="47">
        <f t="shared" si="107"/>
        <v>0</v>
      </c>
      <c r="L342" s="23">
        <f t="shared" si="98"/>
        <v>467897.98</v>
      </c>
    </row>
    <row r="343" spans="1:12" ht="51">
      <c r="A343" s="5" t="s">
        <v>379</v>
      </c>
      <c r="B343" s="6" t="s">
        <v>13</v>
      </c>
      <c r="C343" s="6" t="s">
        <v>233</v>
      </c>
      <c r="D343" s="6" t="s">
        <v>247</v>
      </c>
      <c r="E343" s="6" t="s">
        <v>380</v>
      </c>
      <c r="F343" s="6" t="s">
        <v>49</v>
      </c>
      <c r="G343" s="6">
        <v>310</v>
      </c>
      <c r="H343" s="6" t="s">
        <v>381</v>
      </c>
      <c r="I343" s="6">
        <v>1116</v>
      </c>
      <c r="J343" s="21">
        <f>'[3]На 01.01.2019г.'!$G$480</f>
        <v>421134.86</v>
      </c>
      <c r="K343" s="48">
        <v>0</v>
      </c>
      <c r="L343" s="23">
        <f t="shared" si="98"/>
        <v>421134.86</v>
      </c>
    </row>
    <row r="344" spans="1:12" ht="25.5">
      <c r="A344" s="3" t="s">
        <v>260</v>
      </c>
      <c r="B344" s="4" t="s">
        <v>13</v>
      </c>
      <c r="C344" s="4" t="s">
        <v>233</v>
      </c>
      <c r="D344" s="4" t="s">
        <v>247</v>
      </c>
      <c r="E344" s="4" t="s">
        <v>261</v>
      </c>
      <c r="F344" s="4" t="s">
        <v>0</v>
      </c>
      <c r="G344" s="4" t="s">
        <v>0</v>
      </c>
      <c r="H344" s="4" t="s">
        <v>0</v>
      </c>
      <c r="I344" s="4" t="s">
        <v>0</v>
      </c>
      <c r="J344" s="23">
        <f>J345+J353+J359+J365+J373+J383+J384+J385</f>
        <v>31393470.48</v>
      </c>
      <c r="K344" s="47">
        <f>K345+K353+K359+K365+K373</f>
        <v>4421339.66</v>
      </c>
      <c r="L344" s="23">
        <f t="shared" si="98"/>
        <v>26972130.82</v>
      </c>
    </row>
    <row r="345" spans="1:12">
      <c r="A345" s="3" t="s">
        <v>262</v>
      </c>
      <c r="B345" s="4" t="s">
        <v>13</v>
      </c>
      <c r="C345" s="4" t="s">
        <v>233</v>
      </c>
      <c r="D345" s="4" t="s">
        <v>247</v>
      </c>
      <c r="E345" s="4" t="s">
        <v>263</v>
      </c>
      <c r="F345" s="4" t="s">
        <v>0</v>
      </c>
      <c r="G345" s="4" t="s">
        <v>0</v>
      </c>
      <c r="H345" s="4" t="s">
        <v>0</v>
      </c>
      <c r="I345" s="4" t="s">
        <v>0</v>
      </c>
      <c r="J345" s="23">
        <f t="shared" ref="J345:K347" si="108">J346</f>
        <v>2977936</v>
      </c>
      <c r="K345" s="47">
        <f t="shared" si="108"/>
        <v>1093146.05</v>
      </c>
      <c r="L345" s="23">
        <f t="shared" si="98"/>
        <v>1884789.95</v>
      </c>
    </row>
    <row r="346" spans="1:12">
      <c r="A346" s="3" t="s">
        <v>38</v>
      </c>
      <c r="B346" s="4" t="s">
        <v>13</v>
      </c>
      <c r="C346" s="4" t="s">
        <v>233</v>
      </c>
      <c r="D346" s="4" t="s">
        <v>247</v>
      </c>
      <c r="E346" s="4" t="s">
        <v>263</v>
      </c>
      <c r="F346" s="4" t="s">
        <v>39</v>
      </c>
      <c r="G346" s="4" t="s">
        <v>0</v>
      </c>
      <c r="H346" s="4" t="s">
        <v>0</v>
      </c>
      <c r="I346" s="4" t="s">
        <v>0</v>
      </c>
      <c r="J346" s="23">
        <f t="shared" si="108"/>
        <v>2977936</v>
      </c>
      <c r="K346" s="47">
        <f t="shared" si="108"/>
        <v>1093146.05</v>
      </c>
      <c r="L346" s="23">
        <f t="shared" si="98"/>
        <v>1884789.95</v>
      </c>
    </row>
    <row r="347" spans="1:12">
      <c r="A347" s="3" t="s">
        <v>40</v>
      </c>
      <c r="B347" s="4" t="s">
        <v>13</v>
      </c>
      <c r="C347" s="4" t="s">
        <v>233</v>
      </c>
      <c r="D347" s="4" t="s">
        <v>247</v>
      </c>
      <c r="E347" s="4" t="s">
        <v>263</v>
      </c>
      <c r="F347" s="4" t="s">
        <v>41</v>
      </c>
      <c r="G347" s="4" t="s">
        <v>0</v>
      </c>
      <c r="H347" s="4" t="s">
        <v>0</v>
      </c>
      <c r="I347" s="4" t="s">
        <v>0</v>
      </c>
      <c r="J347" s="23">
        <f t="shared" si="108"/>
        <v>2977936</v>
      </c>
      <c r="K347" s="47">
        <f t="shared" si="108"/>
        <v>1093146.05</v>
      </c>
      <c r="L347" s="23">
        <f t="shared" si="98"/>
        <v>1884789.95</v>
      </c>
    </row>
    <row r="348" spans="1:12" ht="38.25">
      <c r="A348" s="3" t="s">
        <v>48</v>
      </c>
      <c r="B348" s="4" t="s">
        <v>13</v>
      </c>
      <c r="C348" s="4" t="s">
        <v>233</v>
      </c>
      <c r="D348" s="4" t="s">
        <v>247</v>
      </c>
      <c r="E348" s="4" t="s">
        <v>263</v>
      </c>
      <c r="F348" s="4" t="s">
        <v>49</v>
      </c>
      <c r="G348" s="4" t="s">
        <v>0</v>
      </c>
      <c r="H348" s="4" t="s">
        <v>0</v>
      </c>
      <c r="I348" s="4" t="s">
        <v>0</v>
      </c>
      <c r="J348" s="23">
        <f t="shared" ref="J348" si="109">J349+J351</f>
        <v>2977936</v>
      </c>
      <c r="K348" s="47">
        <f>K349+K351</f>
        <v>1093146.05</v>
      </c>
      <c r="L348" s="23">
        <f t="shared" si="98"/>
        <v>1884789.95</v>
      </c>
    </row>
    <row r="349" spans="1:12">
      <c r="A349" s="5" t="s">
        <v>94</v>
      </c>
      <c r="B349" s="6" t="s">
        <v>13</v>
      </c>
      <c r="C349" s="6" t="s">
        <v>233</v>
      </c>
      <c r="D349" s="6" t="s">
        <v>247</v>
      </c>
      <c r="E349" s="6" t="s">
        <v>263</v>
      </c>
      <c r="F349" s="6" t="s">
        <v>49</v>
      </c>
      <c r="G349" s="6" t="s">
        <v>95</v>
      </c>
      <c r="H349" s="6" t="s">
        <v>0</v>
      </c>
      <c r="I349" s="6" t="s">
        <v>0</v>
      </c>
      <c r="J349" s="24">
        <f t="shared" ref="J349:K349" si="110">J350</f>
        <v>1519565</v>
      </c>
      <c r="K349" s="49">
        <f t="shared" si="110"/>
        <v>517376.05</v>
      </c>
      <c r="L349" s="23">
        <f t="shared" si="98"/>
        <v>1002188.95</v>
      </c>
    </row>
    <row r="350" spans="1:12">
      <c r="A350" s="5" t="s">
        <v>98</v>
      </c>
      <c r="B350" s="6" t="s">
        <v>13</v>
      </c>
      <c r="C350" s="6" t="s">
        <v>233</v>
      </c>
      <c r="D350" s="6" t="s">
        <v>247</v>
      </c>
      <c r="E350" s="6" t="s">
        <v>263</v>
      </c>
      <c r="F350" s="6" t="s">
        <v>49</v>
      </c>
      <c r="G350" s="6" t="s">
        <v>95</v>
      </c>
      <c r="H350" s="6" t="s">
        <v>0</v>
      </c>
      <c r="I350" s="6" t="s">
        <v>99</v>
      </c>
      <c r="J350" s="21">
        <v>1519565</v>
      </c>
      <c r="K350" s="48">
        <f>[1]Sheet1!$L$197</f>
        <v>517376.05</v>
      </c>
      <c r="L350" s="23">
        <f t="shared" si="98"/>
        <v>1002188.95</v>
      </c>
    </row>
    <row r="351" spans="1:12">
      <c r="A351" s="5" t="s">
        <v>80</v>
      </c>
      <c r="B351" s="6" t="s">
        <v>13</v>
      </c>
      <c r="C351" s="6" t="s">
        <v>233</v>
      </c>
      <c r="D351" s="6" t="s">
        <v>247</v>
      </c>
      <c r="E351" s="6" t="s">
        <v>263</v>
      </c>
      <c r="F351" s="6" t="s">
        <v>49</v>
      </c>
      <c r="G351" s="6" t="s">
        <v>81</v>
      </c>
      <c r="H351" s="6" t="s">
        <v>0</v>
      </c>
      <c r="I351" s="6" t="s">
        <v>0</v>
      </c>
      <c r="J351" s="24">
        <f t="shared" ref="J351:K351" si="111">J352</f>
        <v>1458371</v>
      </c>
      <c r="K351" s="49">
        <f t="shared" si="111"/>
        <v>575770</v>
      </c>
      <c r="L351" s="23">
        <f t="shared" si="98"/>
        <v>882601</v>
      </c>
    </row>
    <row r="352" spans="1:12">
      <c r="A352" s="5" t="s">
        <v>82</v>
      </c>
      <c r="B352" s="6" t="s">
        <v>13</v>
      </c>
      <c r="C352" s="6" t="s">
        <v>233</v>
      </c>
      <c r="D352" s="6" t="s">
        <v>247</v>
      </c>
      <c r="E352" s="6" t="s">
        <v>263</v>
      </c>
      <c r="F352" s="6" t="s">
        <v>49</v>
      </c>
      <c r="G352" s="6" t="s">
        <v>81</v>
      </c>
      <c r="H352" s="6" t="s">
        <v>0</v>
      </c>
      <c r="I352" s="6" t="s">
        <v>83</v>
      </c>
      <c r="J352" s="21">
        <v>1458371</v>
      </c>
      <c r="K352" s="48">
        <f>[1]Sheet1!$L$198</f>
        <v>575770</v>
      </c>
      <c r="L352" s="23">
        <f t="shared" si="98"/>
        <v>882601</v>
      </c>
    </row>
    <row r="353" spans="1:12" ht="25.5">
      <c r="A353" s="3" t="s">
        <v>264</v>
      </c>
      <c r="B353" s="4" t="s">
        <v>13</v>
      </c>
      <c r="C353" s="4" t="s">
        <v>233</v>
      </c>
      <c r="D353" s="4" t="s">
        <v>247</v>
      </c>
      <c r="E353" s="4" t="s">
        <v>265</v>
      </c>
      <c r="F353" s="4" t="s">
        <v>0</v>
      </c>
      <c r="G353" s="4" t="s">
        <v>0</v>
      </c>
      <c r="H353" s="4" t="s">
        <v>0</v>
      </c>
      <c r="I353" s="4" t="s">
        <v>0</v>
      </c>
      <c r="J353" s="23">
        <f t="shared" ref="J353:K357" si="112">J354</f>
        <v>606675.62</v>
      </c>
      <c r="K353" s="47">
        <f t="shared" si="112"/>
        <v>133242.81</v>
      </c>
      <c r="L353" s="23">
        <f t="shared" si="98"/>
        <v>473432.81</v>
      </c>
    </row>
    <row r="354" spans="1:12">
      <c r="A354" s="3" t="s">
        <v>38</v>
      </c>
      <c r="B354" s="4" t="s">
        <v>13</v>
      </c>
      <c r="C354" s="4" t="s">
        <v>233</v>
      </c>
      <c r="D354" s="4" t="s">
        <v>247</v>
      </c>
      <c r="E354" s="4" t="s">
        <v>265</v>
      </c>
      <c r="F354" s="4" t="s">
        <v>39</v>
      </c>
      <c r="G354" s="4" t="s">
        <v>0</v>
      </c>
      <c r="H354" s="4" t="s">
        <v>0</v>
      </c>
      <c r="I354" s="4" t="s">
        <v>0</v>
      </c>
      <c r="J354" s="23">
        <f t="shared" si="112"/>
        <v>606675.62</v>
      </c>
      <c r="K354" s="47">
        <f t="shared" si="112"/>
        <v>133242.81</v>
      </c>
      <c r="L354" s="23">
        <f t="shared" si="98"/>
        <v>473432.81</v>
      </c>
    </row>
    <row r="355" spans="1:12">
      <c r="A355" s="3" t="s">
        <v>40</v>
      </c>
      <c r="B355" s="4" t="s">
        <v>13</v>
      </c>
      <c r="C355" s="4" t="s">
        <v>233</v>
      </c>
      <c r="D355" s="4" t="s">
        <v>247</v>
      </c>
      <c r="E355" s="4" t="s">
        <v>265</v>
      </c>
      <c r="F355" s="4" t="s">
        <v>41</v>
      </c>
      <c r="G355" s="4" t="s">
        <v>0</v>
      </c>
      <c r="H355" s="4" t="s">
        <v>0</v>
      </c>
      <c r="I355" s="4" t="s">
        <v>0</v>
      </c>
      <c r="J355" s="23">
        <f t="shared" si="112"/>
        <v>606675.62</v>
      </c>
      <c r="K355" s="47">
        <f t="shared" si="112"/>
        <v>133242.81</v>
      </c>
      <c r="L355" s="23">
        <f t="shared" si="98"/>
        <v>473432.81</v>
      </c>
    </row>
    <row r="356" spans="1:12" ht="38.25">
      <c r="A356" s="3" t="s">
        <v>48</v>
      </c>
      <c r="B356" s="4" t="s">
        <v>13</v>
      </c>
      <c r="C356" s="4" t="s">
        <v>233</v>
      </c>
      <c r="D356" s="4" t="s">
        <v>247</v>
      </c>
      <c r="E356" s="4" t="s">
        <v>265</v>
      </c>
      <c r="F356" s="4" t="s">
        <v>49</v>
      </c>
      <c r="G356" s="4" t="s">
        <v>0</v>
      </c>
      <c r="H356" s="4" t="s">
        <v>0</v>
      </c>
      <c r="I356" s="4" t="s">
        <v>0</v>
      </c>
      <c r="J356" s="23">
        <f t="shared" si="112"/>
        <v>606675.62</v>
      </c>
      <c r="K356" s="47">
        <f t="shared" si="112"/>
        <v>133242.81</v>
      </c>
      <c r="L356" s="23">
        <f t="shared" si="98"/>
        <v>473432.81</v>
      </c>
    </row>
    <row r="357" spans="1:12">
      <c r="A357" s="5" t="s">
        <v>80</v>
      </c>
      <c r="B357" s="6" t="s">
        <v>13</v>
      </c>
      <c r="C357" s="6" t="s">
        <v>233</v>
      </c>
      <c r="D357" s="6" t="s">
        <v>247</v>
      </c>
      <c r="E357" s="6" t="s">
        <v>265</v>
      </c>
      <c r="F357" s="6" t="s">
        <v>49</v>
      </c>
      <c r="G357" s="6" t="s">
        <v>81</v>
      </c>
      <c r="H357" s="6" t="s">
        <v>0</v>
      </c>
      <c r="I357" s="6" t="s">
        <v>0</v>
      </c>
      <c r="J357" s="24">
        <f t="shared" si="112"/>
        <v>606675.62</v>
      </c>
      <c r="K357" s="49">
        <f t="shared" si="112"/>
        <v>133242.81</v>
      </c>
      <c r="L357" s="23">
        <f>J357-K357</f>
        <v>473432.81</v>
      </c>
    </row>
    <row r="358" spans="1:12">
      <c r="A358" s="5" t="s">
        <v>104</v>
      </c>
      <c r="B358" s="6" t="s">
        <v>13</v>
      </c>
      <c r="C358" s="6" t="s">
        <v>233</v>
      </c>
      <c r="D358" s="6" t="s">
        <v>247</v>
      </c>
      <c r="E358" s="6" t="s">
        <v>265</v>
      </c>
      <c r="F358" s="6" t="s">
        <v>49</v>
      </c>
      <c r="G358" s="6" t="s">
        <v>81</v>
      </c>
      <c r="H358" s="6" t="s">
        <v>0</v>
      </c>
      <c r="I358" s="6" t="s">
        <v>105</v>
      </c>
      <c r="J358" s="21">
        <v>606675.62</v>
      </c>
      <c r="K358" s="48">
        <f>[1]Sheet1!$L$199</f>
        <v>133242.81</v>
      </c>
      <c r="L358" s="23">
        <f t="shared" si="98"/>
        <v>473432.81</v>
      </c>
    </row>
    <row r="359" spans="1:12">
      <c r="A359" s="3" t="s">
        <v>266</v>
      </c>
      <c r="B359" s="4" t="s">
        <v>13</v>
      </c>
      <c r="C359" s="4" t="s">
        <v>233</v>
      </c>
      <c r="D359" s="4" t="s">
        <v>247</v>
      </c>
      <c r="E359" s="4" t="s">
        <v>267</v>
      </c>
      <c r="F359" s="4" t="s">
        <v>0</v>
      </c>
      <c r="G359" s="4" t="s">
        <v>0</v>
      </c>
      <c r="H359" s="4" t="s">
        <v>0</v>
      </c>
      <c r="I359" s="4" t="s">
        <v>0</v>
      </c>
      <c r="J359" s="23">
        <f t="shared" ref="J359:K363" si="113">J360</f>
        <v>9260786</v>
      </c>
      <c r="K359" s="47">
        <f t="shared" si="113"/>
        <v>2702505.64</v>
      </c>
      <c r="L359" s="23">
        <f t="shared" si="98"/>
        <v>6558280.3599999994</v>
      </c>
    </row>
    <row r="360" spans="1:12">
      <c r="A360" s="3" t="s">
        <v>38</v>
      </c>
      <c r="B360" s="4" t="s">
        <v>13</v>
      </c>
      <c r="C360" s="4" t="s">
        <v>233</v>
      </c>
      <c r="D360" s="4" t="s">
        <v>247</v>
      </c>
      <c r="E360" s="4" t="s">
        <v>267</v>
      </c>
      <c r="F360" s="4" t="s">
        <v>39</v>
      </c>
      <c r="G360" s="4" t="s">
        <v>0</v>
      </c>
      <c r="H360" s="4" t="s">
        <v>0</v>
      </c>
      <c r="I360" s="4" t="s">
        <v>0</v>
      </c>
      <c r="J360" s="23">
        <f t="shared" si="113"/>
        <v>9260786</v>
      </c>
      <c r="K360" s="47">
        <f t="shared" si="113"/>
        <v>2702505.64</v>
      </c>
      <c r="L360" s="23">
        <f t="shared" si="98"/>
        <v>6558280.3599999994</v>
      </c>
    </row>
    <row r="361" spans="1:12">
      <c r="A361" s="3" t="s">
        <v>40</v>
      </c>
      <c r="B361" s="4" t="s">
        <v>13</v>
      </c>
      <c r="C361" s="4" t="s">
        <v>233</v>
      </c>
      <c r="D361" s="4" t="s">
        <v>247</v>
      </c>
      <c r="E361" s="4" t="s">
        <v>267</v>
      </c>
      <c r="F361" s="4" t="s">
        <v>41</v>
      </c>
      <c r="G361" s="4" t="s">
        <v>0</v>
      </c>
      <c r="H361" s="4" t="s">
        <v>0</v>
      </c>
      <c r="I361" s="4" t="s">
        <v>0</v>
      </c>
      <c r="J361" s="23">
        <f t="shared" si="113"/>
        <v>9260786</v>
      </c>
      <c r="K361" s="47">
        <f t="shared" si="113"/>
        <v>2702505.64</v>
      </c>
      <c r="L361" s="23">
        <f t="shared" si="98"/>
        <v>6558280.3599999994</v>
      </c>
    </row>
    <row r="362" spans="1:12" ht="38.25">
      <c r="A362" s="3" t="s">
        <v>48</v>
      </c>
      <c r="B362" s="4" t="s">
        <v>13</v>
      </c>
      <c r="C362" s="4" t="s">
        <v>233</v>
      </c>
      <c r="D362" s="4" t="s">
        <v>247</v>
      </c>
      <c r="E362" s="4" t="s">
        <v>267</v>
      </c>
      <c r="F362" s="4" t="s">
        <v>49</v>
      </c>
      <c r="G362" s="4" t="s">
        <v>0</v>
      </c>
      <c r="H362" s="4" t="s">
        <v>0</v>
      </c>
      <c r="I362" s="4" t="s">
        <v>0</v>
      </c>
      <c r="J362" s="23">
        <f t="shared" si="113"/>
        <v>9260786</v>
      </c>
      <c r="K362" s="47">
        <f t="shared" si="113"/>
        <v>2702505.64</v>
      </c>
      <c r="L362" s="23">
        <f t="shared" si="98"/>
        <v>6558280.3599999994</v>
      </c>
    </row>
    <row r="363" spans="1:12">
      <c r="A363" s="5" t="s">
        <v>80</v>
      </c>
      <c r="B363" s="6" t="s">
        <v>13</v>
      </c>
      <c r="C363" s="6" t="s">
        <v>233</v>
      </c>
      <c r="D363" s="6" t="s">
        <v>247</v>
      </c>
      <c r="E363" s="6" t="s">
        <v>267</v>
      </c>
      <c r="F363" s="6" t="s">
        <v>49</v>
      </c>
      <c r="G363" s="6" t="s">
        <v>81</v>
      </c>
      <c r="H363" s="6" t="s">
        <v>0</v>
      </c>
      <c r="I363" s="6" t="s">
        <v>0</v>
      </c>
      <c r="J363" s="24">
        <f t="shared" si="113"/>
        <v>9260786</v>
      </c>
      <c r="K363" s="49">
        <f t="shared" si="113"/>
        <v>2702505.64</v>
      </c>
      <c r="L363" s="23">
        <f t="shared" si="98"/>
        <v>6558280.3599999994</v>
      </c>
    </row>
    <row r="364" spans="1:12">
      <c r="A364" s="5" t="s">
        <v>82</v>
      </c>
      <c r="B364" s="6" t="s">
        <v>13</v>
      </c>
      <c r="C364" s="6" t="s">
        <v>233</v>
      </c>
      <c r="D364" s="6" t="s">
        <v>247</v>
      </c>
      <c r="E364" s="6" t="s">
        <v>267</v>
      </c>
      <c r="F364" s="6" t="s">
        <v>49</v>
      </c>
      <c r="G364" s="6" t="s">
        <v>81</v>
      </c>
      <c r="H364" s="6" t="s">
        <v>0</v>
      </c>
      <c r="I364" s="6" t="s">
        <v>83</v>
      </c>
      <c r="J364" s="21">
        <v>9260786</v>
      </c>
      <c r="K364" s="48">
        <f>[1]Sheet1!$L$200</f>
        <v>2702505.64</v>
      </c>
      <c r="L364" s="23">
        <f t="shared" si="98"/>
        <v>6558280.3599999994</v>
      </c>
    </row>
    <row r="365" spans="1:12" ht="25.5">
      <c r="A365" s="3" t="s">
        <v>268</v>
      </c>
      <c r="B365" s="4" t="s">
        <v>13</v>
      </c>
      <c r="C365" s="4" t="s">
        <v>233</v>
      </c>
      <c r="D365" s="4" t="s">
        <v>247</v>
      </c>
      <c r="E365" s="4" t="s">
        <v>269</v>
      </c>
      <c r="F365" s="4" t="s">
        <v>0</v>
      </c>
      <c r="G365" s="4" t="s">
        <v>0</v>
      </c>
      <c r="H365" s="4" t="s">
        <v>0</v>
      </c>
      <c r="I365" s="4" t="s">
        <v>0</v>
      </c>
      <c r="J365" s="23">
        <f t="shared" ref="J365:K367" si="114">J366</f>
        <v>269485.16000000003</v>
      </c>
      <c r="K365" s="47">
        <f t="shared" si="114"/>
        <v>170445.16</v>
      </c>
      <c r="L365" s="23">
        <f t="shared" si="98"/>
        <v>99040.000000000029</v>
      </c>
    </row>
    <row r="366" spans="1:12">
      <c r="A366" s="3" t="s">
        <v>38</v>
      </c>
      <c r="B366" s="4" t="s">
        <v>13</v>
      </c>
      <c r="C366" s="4" t="s">
        <v>233</v>
      </c>
      <c r="D366" s="4" t="s">
        <v>247</v>
      </c>
      <c r="E366" s="4" t="s">
        <v>269</v>
      </c>
      <c r="F366" s="4" t="s">
        <v>39</v>
      </c>
      <c r="G366" s="4" t="s">
        <v>0</v>
      </c>
      <c r="H366" s="4" t="s">
        <v>0</v>
      </c>
      <c r="I366" s="4" t="s">
        <v>0</v>
      </c>
      <c r="J366" s="23">
        <f t="shared" si="114"/>
        <v>269485.16000000003</v>
      </c>
      <c r="K366" s="47">
        <f t="shared" si="114"/>
        <v>170445.16</v>
      </c>
      <c r="L366" s="23">
        <f t="shared" si="98"/>
        <v>99040.000000000029</v>
      </c>
    </row>
    <row r="367" spans="1:12">
      <c r="A367" s="3" t="s">
        <v>40</v>
      </c>
      <c r="B367" s="4" t="s">
        <v>13</v>
      </c>
      <c r="C367" s="4" t="s">
        <v>233</v>
      </c>
      <c r="D367" s="4" t="s">
        <v>247</v>
      </c>
      <c r="E367" s="4" t="s">
        <v>269</v>
      </c>
      <c r="F367" s="4" t="s">
        <v>41</v>
      </c>
      <c r="G367" s="4" t="s">
        <v>0</v>
      </c>
      <c r="H367" s="4" t="s">
        <v>0</v>
      </c>
      <c r="I367" s="4" t="s">
        <v>0</v>
      </c>
      <c r="J367" s="23">
        <f t="shared" si="114"/>
        <v>269485.16000000003</v>
      </c>
      <c r="K367" s="47">
        <f t="shared" si="114"/>
        <v>170445.16</v>
      </c>
      <c r="L367" s="23">
        <f t="shared" si="98"/>
        <v>99040.000000000029</v>
      </c>
    </row>
    <row r="368" spans="1:12" ht="38.25">
      <c r="A368" s="3" t="s">
        <v>48</v>
      </c>
      <c r="B368" s="4" t="s">
        <v>13</v>
      </c>
      <c r="C368" s="4" t="s">
        <v>233</v>
      </c>
      <c r="D368" s="4" t="s">
        <v>247</v>
      </c>
      <c r="E368" s="4" t="s">
        <v>269</v>
      </c>
      <c r="F368" s="4" t="s">
        <v>49</v>
      </c>
      <c r="G368" s="4" t="s">
        <v>0</v>
      </c>
      <c r="H368" s="4" t="s">
        <v>0</v>
      </c>
      <c r="I368" s="4" t="s">
        <v>0</v>
      </c>
      <c r="J368" s="23">
        <f>J369+J371+J372</f>
        <v>269485.16000000003</v>
      </c>
      <c r="K368" s="47">
        <f>K369+K371</f>
        <v>170445.16</v>
      </c>
      <c r="L368" s="23">
        <f t="shared" ref="L368:L376" si="115">J368-K368</f>
        <v>99040.000000000029</v>
      </c>
    </row>
    <row r="369" spans="1:12">
      <c r="A369" s="5" t="s">
        <v>80</v>
      </c>
      <c r="B369" s="6" t="s">
        <v>13</v>
      </c>
      <c r="C369" s="6" t="s">
        <v>233</v>
      </c>
      <c r="D369" s="6" t="s">
        <v>247</v>
      </c>
      <c r="E369" s="6" t="s">
        <v>269</v>
      </c>
      <c r="F369" s="6" t="s">
        <v>49</v>
      </c>
      <c r="G369" s="6" t="s">
        <v>81</v>
      </c>
      <c r="H369" s="6" t="s">
        <v>0</v>
      </c>
      <c r="I369" s="6" t="s">
        <v>0</v>
      </c>
      <c r="J369" s="24">
        <f t="shared" ref="J369:K369" si="116">J370</f>
        <v>55245.16</v>
      </c>
      <c r="K369" s="49">
        <f t="shared" si="116"/>
        <v>55245.16</v>
      </c>
      <c r="L369" s="23">
        <f t="shared" si="115"/>
        <v>0</v>
      </c>
    </row>
    <row r="370" spans="1:12" ht="25.5">
      <c r="A370" s="5" t="s">
        <v>270</v>
      </c>
      <c r="B370" s="6" t="s">
        <v>13</v>
      </c>
      <c r="C370" s="6" t="s">
        <v>233</v>
      </c>
      <c r="D370" s="6" t="s">
        <v>247</v>
      </c>
      <c r="E370" s="6" t="s">
        <v>269</v>
      </c>
      <c r="F370" s="6" t="s">
        <v>49</v>
      </c>
      <c r="G370" s="6" t="s">
        <v>81</v>
      </c>
      <c r="H370" s="6" t="s">
        <v>0</v>
      </c>
      <c r="I370" s="6" t="s">
        <v>105</v>
      </c>
      <c r="J370" s="21">
        <v>55245.16</v>
      </c>
      <c r="K370" s="48">
        <f>[1]Sheet1!$L$201</f>
        <v>55245.16</v>
      </c>
      <c r="L370" s="23">
        <f t="shared" si="115"/>
        <v>0</v>
      </c>
    </row>
    <row r="371" spans="1:12">
      <c r="A371" s="16" t="s">
        <v>368</v>
      </c>
      <c r="B371" s="6" t="s">
        <v>13</v>
      </c>
      <c r="C371" s="6" t="s">
        <v>233</v>
      </c>
      <c r="D371" s="6" t="s">
        <v>247</v>
      </c>
      <c r="E371" s="6" t="s">
        <v>269</v>
      </c>
      <c r="F371" s="6" t="s">
        <v>49</v>
      </c>
      <c r="G371" s="6">
        <v>226</v>
      </c>
      <c r="H371" s="6"/>
      <c r="I371" s="6">
        <v>1140</v>
      </c>
      <c r="J371" s="21">
        <v>115200</v>
      </c>
      <c r="K371" s="48">
        <f>[1]Sheet1!$L$202</f>
        <v>115200</v>
      </c>
      <c r="L371" s="23">
        <f t="shared" si="115"/>
        <v>0</v>
      </c>
    </row>
    <row r="372" spans="1:12">
      <c r="A372" s="16"/>
      <c r="B372" s="6" t="s">
        <v>13</v>
      </c>
      <c r="C372" s="6" t="s">
        <v>233</v>
      </c>
      <c r="D372" s="6" t="s">
        <v>247</v>
      </c>
      <c r="E372" s="6" t="s">
        <v>269</v>
      </c>
      <c r="F372" s="6" t="s">
        <v>49</v>
      </c>
      <c r="G372" s="6">
        <v>223</v>
      </c>
      <c r="H372" s="6"/>
      <c r="I372" s="6">
        <v>1127</v>
      </c>
      <c r="J372" s="21">
        <v>99040</v>
      </c>
      <c r="K372" s="48"/>
      <c r="L372" s="23"/>
    </row>
    <row r="373" spans="1:12">
      <c r="A373" s="3" t="s">
        <v>271</v>
      </c>
      <c r="B373" s="4" t="s">
        <v>13</v>
      </c>
      <c r="C373" s="4" t="s">
        <v>233</v>
      </c>
      <c r="D373" s="4" t="s">
        <v>247</v>
      </c>
      <c r="E373" s="4" t="s">
        <v>272</v>
      </c>
      <c r="F373" s="4" t="s">
        <v>0</v>
      </c>
      <c r="G373" s="4" t="s">
        <v>0</v>
      </c>
      <c r="H373" s="4" t="s">
        <v>0</v>
      </c>
      <c r="I373" s="4" t="s">
        <v>0</v>
      </c>
      <c r="J373" s="23">
        <f t="shared" ref="J373:K377" si="117">J374</f>
        <v>15196766.48</v>
      </c>
      <c r="K373" s="47">
        <f t="shared" si="117"/>
        <v>322000</v>
      </c>
      <c r="L373" s="23">
        <f t="shared" si="115"/>
        <v>14874766.48</v>
      </c>
    </row>
    <row r="374" spans="1:12">
      <c r="A374" s="3" t="s">
        <v>38</v>
      </c>
      <c r="B374" s="4" t="s">
        <v>13</v>
      </c>
      <c r="C374" s="4" t="s">
        <v>233</v>
      </c>
      <c r="D374" s="4" t="s">
        <v>247</v>
      </c>
      <c r="E374" s="4" t="s">
        <v>272</v>
      </c>
      <c r="F374" s="4" t="s">
        <v>39</v>
      </c>
      <c r="G374" s="4" t="s">
        <v>0</v>
      </c>
      <c r="H374" s="4" t="s">
        <v>0</v>
      </c>
      <c r="I374" s="4" t="s">
        <v>0</v>
      </c>
      <c r="J374" s="23">
        <f t="shared" si="117"/>
        <v>15196766.48</v>
      </c>
      <c r="K374" s="47">
        <f t="shared" si="117"/>
        <v>322000</v>
      </c>
      <c r="L374" s="23">
        <f t="shared" si="115"/>
        <v>14874766.48</v>
      </c>
    </row>
    <row r="375" spans="1:12">
      <c r="A375" s="3" t="s">
        <v>40</v>
      </c>
      <c r="B375" s="4" t="s">
        <v>13</v>
      </c>
      <c r="C375" s="4" t="s">
        <v>233</v>
      </c>
      <c r="D375" s="4" t="s">
        <v>247</v>
      </c>
      <c r="E375" s="4" t="s">
        <v>272</v>
      </c>
      <c r="F375" s="4" t="s">
        <v>41</v>
      </c>
      <c r="G375" s="4" t="s">
        <v>0</v>
      </c>
      <c r="H375" s="4" t="s">
        <v>0</v>
      </c>
      <c r="I375" s="4" t="s">
        <v>0</v>
      </c>
      <c r="J375" s="23">
        <f t="shared" si="117"/>
        <v>15196766.48</v>
      </c>
      <c r="K375" s="47">
        <f t="shared" si="117"/>
        <v>322000</v>
      </c>
      <c r="L375" s="23">
        <f t="shared" si="115"/>
        <v>14874766.48</v>
      </c>
    </row>
    <row r="376" spans="1:12" ht="38.25">
      <c r="A376" s="3" t="s">
        <v>48</v>
      </c>
      <c r="B376" s="4" t="s">
        <v>13</v>
      </c>
      <c r="C376" s="4" t="s">
        <v>233</v>
      </c>
      <c r="D376" s="4" t="s">
        <v>247</v>
      </c>
      <c r="E376" s="4" t="s">
        <v>272</v>
      </c>
      <c r="F376" s="4" t="s">
        <v>49</v>
      </c>
      <c r="G376" s="4" t="s">
        <v>0</v>
      </c>
      <c r="H376" s="4" t="s">
        <v>0</v>
      </c>
      <c r="I376" s="4" t="s">
        <v>0</v>
      </c>
      <c r="J376" s="23">
        <f>J377+J379+J381+J382</f>
        <v>15196766.48</v>
      </c>
      <c r="K376" s="47">
        <f t="shared" ref="K376" si="118">K377+K379</f>
        <v>322000</v>
      </c>
      <c r="L376" s="23">
        <f t="shared" si="115"/>
        <v>14874766.48</v>
      </c>
    </row>
    <row r="377" spans="1:12">
      <c r="A377" s="5" t="s">
        <v>80</v>
      </c>
      <c r="B377" s="6" t="s">
        <v>13</v>
      </c>
      <c r="C377" s="6" t="s">
        <v>233</v>
      </c>
      <c r="D377" s="6" t="s">
        <v>247</v>
      </c>
      <c r="E377" s="6" t="s">
        <v>272</v>
      </c>
      <c r="F377" s="6" t="s">
        <v>49</v>
      </c>
      <c r="G377" s="6" t="s">
        <v>81</v>
      </c>
      <c r="H377" s="6" t="s">
        <v>0</v>
      </c>
      <c r="I377" s="6" t="s">
        <v>0</v>
      </c>
      <c r="J377" s="24">
        <f t="shared" si="117"/>
        <v>12440766.48</v>
      </c>
      <c r="K377" s="49">
        <f t="shared" si="117"/>
        <v>0</v>
      </c>
      <c r="L377" s="23">
        <f>J377-K377</f>
        <v>12440766.48</v>
      </c>
    </row>
    <row r="378" spans="1:12" ht="25.5">
      <c r="A378" s="5" t="s">
        <v>240</v>
      </c>
      <c r="B378" s="6" t="s">
        <v>13</v>
      </c>
      <c r="C378" s="6" t="s">
        <v>233</v>
      </c>
      <c r="D378" s="6" t="s">
        <v>247</v>
      </c>
      <c r="E378" s="6" t="s">
        <v>272</v>
      </c>
      <c r="F378" s="6" t="s">
        <v>49</v>
      </c>
      <c r="G378" s="6" t="s">
        <v>81</v>
      </c>
      <c r="H378" s="6" t="s">
        <v>0</v>
      </c>
      <c r="I378" s="6" t="s">
        <v>143</v>
      </c>
      <c r="J378" s="21">
        <v>12440766.48</v>
      </c>
      <c r="K378" s="48">
        <v>0</v>
      </c>
      <c r="L378" s="23">
        <f t="shared" ref="L378:L380" si="119">J378-K378</f>
        <v>12440766.48</v>
      </c>
    </row>
    <row r="379" spans="1:12">
      <c r="A379" s="16" t="s">
        <v>368</v>
      </c>
      <c r="B379" s="6" t="s">
        <v>13</v>
      </c>
      <c r="C379" s="6" t="s">
        <v>233</v>
      </c>
      <c r="D379" s="6" t="s">
        <v>247</v>
      </c>
      <c r="E379" s="6" t="s">
        <v>272</v>
      </c>
      <c r="F379" s="6" t="s">
        <v>49</v>
      </c>
      <c r="G379" s="6">
        <v>226</v>
      </c>
      <c r="H379" s="6"/>
      <c r="I379" s="6"/>
      <c r="J379" s="24">
        <f t="shared" ref="J379:K379" si="120">J380</f>
        <v>1376000</v>
      </c>
      <c r="K379" s="49">
        <f t="shared" si="120"/>
        <v>322000</v>
      </c>
      <c r="L379" s="23">
        <f t="shared" si="119"/>
        <v>1054000</v>
      </c>
    </row>
    <row r="380" spans="1:12">
      <c r="A380" s="16" t="s">
        <v>368</v>
      </c>
      <c r="B380" s="6" t="s">
        <v>13</v>
      </c>
      <c r="C380" s="6" t="s">
        <v>233</v>
      </c>
      <c r="D380" s="6" t="s">
        <v>247</v>
      </c>
      <c r="E380" s="6" t="s">
        <v>272</v>
      </c>
      <c r="F380" s="6" t="s">
        <v>49</v>
      </c>
      <c r="G380" s="6">
        <v>226</v>
      </c>
      <c r="H380" s="6"/>
      <c r="I380" s="6">
        <v>1140</v>
      </c>
      <c r="J380" s="21">
        <v>1376000</v>
      </c>
      <c r="K380" s="48">
        <f>[1]Sheet1!$L$204</f>
        <v>322000</v>
      </c>
      <c r="L380" s="23">
        <f t="shared" si="119"/>
        <v>1054000</v>
      </c>
    </row>
    <row r="381" spans="1:12">
      <c r="A381" s="16"/>
      <c r="B381" s="6" t="s">
        <v>13</v>
      </c>
      <c r="C381" s="6" t="s">
        <v>233</v>
      </c>
      <c r="D381" s="6" t="s">
        <v>247</v>
      </c>
      <c r="E381" s="6" t="s">
        <v>272</v>
      </c>
      <c r="F381" s="6" t="s">
        <v>49</v>
      </c>
      <c r="G381" s="6">
        <v>310</v>
      </c>
      <c r="H381" s="6"/>
      <c r="I381" s="6">
        <v>1116</v>
      </c>
      <c r="J381" s="21">
        <v>750000</v>
      </c>
      <c r="K381" s="48"/>
      <c r="L381" s="23"/>
    </row>
    <row r="382" spans="1:12">
      <c r="A382" s="16"/>
      <c r="B382" s="6" t="s">
        <v>13</v>
      </c>
      <c r="C382" s="6" t="s">
        <v>233</v>
      </c>
      <c r="D382" s="6" t="s">
        <v>247</v>
      </c>
      <c r="E382" s="6" t="s">
        <v>272</v>
      </c>
      <c r="F382" s="6" t="s">
        <v>49</v>
      </c>
      <c r="G382" s="6">
        <v>346</v>
      </c>
      <c r="H382" s="6"/>
      <c r="I382" s="6">
        <v>1123</v>
      </c>
      <c r="J382" s="21">
        <v>630000</v>
      </c>
      <c r="K382" s="48"/>
      <c r="L382" s="23"/>
    </row>
    <row r="383" spans="1:12" ht="25.5">
      <c r="A383" s="56" t="s">
        <v>392</v>
      </c>
      <c r="B383" s="6" t="s">
        <v>13</v>
      </c>
      <c r="C383" s="6" t="s">
        <v>233</v>
      </c>
      <c r="D383" s="6" t="s">
        <v>247</v>
      </c>
      <c r="E383" s="6" t="s">
        <v>272</v>
      </c>
      <c r="F383" s="6">
        <v>812</v>
      </c>
      <c r="G383" s="6">
        <v>244</v>
      </c>
      <c r="H383" s="6"/>
      <c r="I383" s="6"/>
      <c r="J383" s="21">
        <v>1581821.22</v>
      </c>
      <c r="K383" s="48"/>
      <c r="L383" s="23"/>
    </row>
    <row r="384" spans="1:12" ht="51">
      <c r="A384" s="58" t="s">
        <v>388</v>
      </c>
      <c r="B384" s="6" t="s">
        <v>13</v>
      </c>
      <c r="C384" s="6" t="s">
        <v>233</v>
      </c>
      <c r="D384" s="6" t="s">
        <v>247</v>
      </c>
      <c r="E384" s="6" t="s">
        <v>390</v>
      </c>
      <c r="F384" s="6" t="s">
        <v>49</v>
      </c>
      <c r="G384" s="6" t="s">
        <v>65</v>
      </c>
      <c r="H384" s="6"/>
      <c r="I384" s="6">
        <v>1140</v>
      </c>
      <c r="J384" s="21">
        <v>1364167.35</v>
      </c>
      <c r="K384" s="48"/>
      <c r="L384" s="23"/>
    </row>
    <row r="385" spans="1:12" ht="51">
      <c r="A385" s="58" t="s">
        <v>389</v>
      </c>
      <c r="B385" s="6" t="s">
        <v>13</v>
      </c>
      <c r="C385" s="6" t="s">
        <v>233</v>
      </c>
      <c r="D385" s="6" t="s">
        <v>247</v>
      </c>
      <c r="E385" s="6" t="s">
        <v>391</v>
      </c>
      <c r="F385" s="6" t="s">
        <v>49</v>
      </c>
      <c r="G385" s="6" t="s">
        <v>65</v>
      </c>
      <c r="H385" s="6"/>
      <c r="I385" s="6">
        <v>1140</v>
      </c>
      <c r="J385" s="21">
        <v>135832.65</v>
      </c>
      <c r="K385" s="48"/>
      <c r="L385" s="23"/>
    </row>
    <row r="386" spans="1:12">
      <c r="A386" s="17" t="s">
        <v>273</v>
      </c>
      <c r="B386" s="18" t="s">
        <v>13</v>
      </c>
      <c r="C386" s="18" t="s">
        <v>274</v>
      </c>
      <c r="D386" s="18" t="s">
        <v>0</v>
      </c>
      <c r="E386" s="18" t="s">
        <v>0</v>
      </c>
      <c r="F386" s="18" t="s">
        <v>0</v>
      </c>
      <c r="G386" s="18" t="s">
        <v>0</v>
      </c>
      <c r="H386" s="18" t="s">
        <v>0</v>
      </c>
      <c r="I386" s="18" t="s">
        <v>0</v>
      </c>
      <c r="J386" s="22">
        <f t="shared" ref="J386:K389" si="121">J387</f>
        <v>2285416</v>
      </c>
      <c r="K386" s="40">
        <f t="shared" si="121"/>
        <v>733124.74</v>
      </c>
      <c r="L386" s="22">
        <f>J386-K386</f>
        <v>1552291.26</v>
      </c>
    </row>
    <row r="387" spans="1:12">
      <c r="A387" s="3" t="s">
        <v>275</v>
      </c>
      <c r="B387" s="4" t="s">
        <v>13</v>
      </c>
      <c r="C387" s="4" t="s">
        <v>274</v>
      </c>
      <c r="D387" s="4" t="s">
        <v>276</v>
      </c>
      <c r="E387" s="4" t="s">
        <v>0</v>
      </c>
      <c r="F387" s="4" t="s">
        <v>0</v>
      </c>
      <c r="G387" s="4" t="s">
        <v>0</v>
      </c>
      <c r="H387" s="4" t="s">
        <v>0</v>
      </c>
      <c r="I387" s="4" t="s">
        <v>0</v>
      </c>
      <c r="J387" s="23">
        <f t="shared" si="121"/>
        <v>2285416</v>
      </c>
      <c r="K387" s="47">
        <f t="shared" si="121"/>
        <v>733124.74</v>
      </c>
      <c r="L387" s="23">
        <f>J387-K387</f>
        <v>1552291.26</v>
      </c>
    </row>
    <row r="388" spans="1:12" ht="25.5">
      <c r="A388" s="3" t="s">
        <v>277</v>
      </c>
      <c r="B388" s="4" t="s">
        <v>13</v>
      </c>
      <c r="C388" s="4" t="s">
        <v>274</v>
      </c>
      <c r="D388" s="4" t="s">
        <v>276</v>
      </c>
      <c r="E388" s="4" t="s">
        <v>278</v>
      </c>
      <c r="F388" s="4" t="s">
        <v>0</v>
      </c>
      <c r="G388" s="4" t="s">
        <v>0</v>
      </c>
      <c r="H388" s="4" t="s">
        <v>0</v>
      </c>
      <c r="I388" s="4" t="s">
        <v>0</v>
      </c>
      <c r="J388" s="23">
        <f t="shared" si="121"/>
        <v>2285416</v>
      </c>
      <c r="K388" s="47">
        <f t="shared" si="121"/>
        <v>733124.74</v>
      </c>
      <c r="L388" s="23">
        <f t="shared" ref="L388:L408" si="122">J388-K388</f>
        <v>1552291.26</v>
      </c>
    </row>
    <row r="389" spans="1:12" ht="25.5">
      <c r="A389" s="3" t="s">
        <v>279</v>
      </c>
      <c r="B389" s="4" t="s">
        <v>13</v>
      </c>
      <c r="C389" s="4" t="s">
        <v>274</v>
      </c>
      <c r="D389" s="4" t="s">
        <v>276</v>
      </c>
      <c r="E389" s="4" t="s">
        <v>280</v>
      </c>
      <c r="F389" s="4" t="s">
        <v>0</v>
      </c>
      <c r="G389" s="4" t="s">
        <v>0</v>
      </c>
      <c r="H389" s="4" t="s">
        <v>0</v>
      </c>
      <c r="I389" s="4" t="s">
        <v>0</v>
      </c>
      <c r="J389" s="23">
        <f t="shared" si="121"/>
        <v>2285416</v>
      </c>
      <c r="K389" s="47">
        <f t="shared" si="121"/>
        <v>733124.74</v>
      </c>
      <c r="L389" s="23">
        <f t="shared" si="122"/>
        <v>1552291.26</v>
      </c>
    </row>
    <row r="390" spans="1:12" ht="25.5">
      <c r="A390" s="3" t="s">
        <v>281</v>
      </c>
      <c r="B390" s="4" t="s">
        <v>13</v>
      </c>
      <c r="C390" s="4" t="s">
        <v>274</v>
      </c>
      <c r="D390" s="4" t="s">
        <v>276</v>
      </c>
      <c r="E390" s="4" t="s">
        <v>282</v>
      </c>
      <c r="F390" s="4" t="s">
        <v>0</v>
      </c>
      <c r="G390" s="4" t="s">
        <v>0</v>
      </c>
      <c r="H390" s="4" t="s">
        <v>0</v>
      </c>
      <c r="I390" s="4" t="s">
        <v>0</v>
      </c>
      <c r="J390" s="23">
        <f t="shared" ref="J390" si="123">J391+J404</f>
        <v>2285416</v>
      </c>
      <c r="K390" s="47">
        <f t="shared" ref="K390" si="124">K391+K404</f>
        <v>733124.74</v>
      </c>
      <c r="L390" s="23">
        <f t="shared" si="122"/>
        <v>1552291.26</v>
      </c>
    </row>
    <row r="391" spans="1:12">
      <c r="A391" s="3" t="s">
        <v>38</v>
      </c>
      <c r="B391" s="4" t="s">
        <v>13</v>
      </c>
      <c r="C391" s="4" t="s">
        <v>274</v>
      </c>
      <c r="D391" s="4" t="s">
        <v>276</v>
      </c>
      <c r="E391" s="4" t="s">
        <v>282</v>
      </c>
      <c r="F391" s="4" t="s">
        <v>39</v>
      </c>
      <c r="G391" s="4" t="s">
        <v>0</v>
      </c>
      <c r="H391" s="4" t="s">
        <v>0</v>
      </c>
      <c r="I391" s="4" t="s">
        <v>0</v>
      </c>
      <c r="J391" s="23">
        <f t="shared" ref="J391:K392" si="125">J392</f>
        <v>1440416</v>
      </c>
      <c r="K391" s="47">
        <f t="shared" si="125"/>
        <v>466691.74</v>
      </c>
      <c r="L391" s="23">
        <f t="shared" si="122"/>
        <v>973724.26</v>
      </c>
    </row>
    <row r="392" spans="1:12">
      <c r="A392" s="3" t="s">
        <v>40</v>
      </c>
      <c r="B392" s="4" t="s">
        <v>13</v>
      </c>
      <c r="C392" s="4" t="s">
        <v>274</v>
      </c>
      <c r="D392" s="4" t="s">
        <v>276</v>
      </c>
      <c r="E392" s="4" t="s">
        <v>282</v>
      </c>
      <c r="F392" s="4" t="s">
        <v>41</v>
      </c>
      <c r="G392" s="4" t="s">
        <v>0</v>
      </c>
      <c r="H392" s="4" t="s">
        <v>0</v>
      </c>
      <c r="I392" s="4" t="s">
        <v>0</v>
      </c>
      <c r="J392" s="23">
        <f t="shared" si="125"/>
        <v>1440416</v>
      </c>
      <c r="K392" s="47">
        <f t="shared" si="125"/>
        <v>466691.74</v>
      </c>
      <c r="L392" s="23">
        <f t="shared" si="122"/>
        <v>973724.26</v>
      </c>
    </row>
    <row r="393" spans="1:12" ht="38.25">
      <c r="A393" s="3" t="s">
        <v>48</v>
      </c>
      <c r="B393" s="4" t="s">
        <v>13</v>
      </c>
      <c r="C393" s="4" t="s">
        <v>274</v>
      </c>
      <c r="D393" s="4" t="s">
        <v>276</v>
      </c>
      <c r="E393" s="4" t="s">
        <v>282</v>
      </c>
      <c r="F393" s="4" t="s">
        <v>49</v>
      </c>
      <c r="G393" s="4" t="s">
        <v>0</v>
      </c>
      <c r="H393" s="4" t="s">
        <v>0</v>
      </c>
      <c r="I393" s="4" t="s">
        <v>0</v>
      </c>
      <c r="J393" s="23">
        <f t="shared" ref="J393" si="126">J394+J396+J399+J400+J402</f>
        <v>1440416</v>
      </c>
      <c r="K393" s="47">
        <f t="shared" ref="K393" si="127">K394+K396+K399+K400+K402</f>
        <v>466691.74</v>
      </c>
      <c r="L393" s="23">
        <f t="shared" si="122"/>
        <v>973724.26</v>
      </c>
    </row>
    <row r="394" spans="1:12">
      <c r="A394" s="5" t="s">
        <v>90</v>
      </c>
      <c r="B394" s="6" t="s">
        <v>13</v>
      </c>
      <c r="C394" s="6" t="s">
        <v>274</v>
      </c>
      <c r="D394" s="6" t="s">
        <v>276</v>
      </c>
      <c r="E394" s="6" t="s">
        <v>282</v>
      </c>
      <c r="F394" s="6" t="s">
        <v>49</v>
      </c>
      <c r="G394" s="6" t="s">
        <v>91</v>
      </c>
      <c r="H394" s="6" t="s">
        <v>0</v>
      </c>
      <c r="I394" s="6" t="s">
        <v>0</v>
      </c>
      <c r="J394" s="24">
        <f t="shared" ref="J394:K394" si="128">J395</f>
        <v>200000</v>
      </c>
      <c r="K394" s="49">
        <f t="shared" si="128"/>
        <v>84000</v>
      </c>
      <c r="L394" s="23">
        <f t="shared" si="122"/>
        <v>116000</v>
      </c>
    </row>
    <row r="395" spans="1:12">
      <c r="A395" s="5" t="s">
        <v>92</v>
      </c>
      <c r="B395" s="6" t="s">
        <v>13</v>
      </c>
      <c r="C395" s="6" t="s">
        <v>274</v>
      </c>
      <c r="D395" s="6" t="s">
        <v>276</v>
      </c>
      <c r="E395" s="6" t="s">
        <v>282</v>
      </c>
      <c r="F395" s="6" t="s">
        <v>49</v>
      </c>
      <c r="G395" s="6" t="s">
        <v>91</v>
      </c>
      <c r="H395" s="6" t="s">
        <v>0</v>
      </c>
      <c r="I395" s="6" t="s">
        <v>93</v>
      </c>
      <c r="J395" s="21">
        <v>200000</v>
      </c>
      <c r="K395" s="48">
        <f>[1]Sheet1!$L$214</f>
        <v>84000</v>
      </c>
      <c r="L395" s="23">
        <f t="shared" si="122"/>
        <v>116000</v>
      </c>
    </row>
    <row r="396" spans="1:12">
      <c r="A396" s="5" t="s">
        <v>64</v>
      </c>
      <c r="B396" s="6" t="s">
        <v>13</v>
      </c>
      <c r="C396" s="6" t="s">
        <v>274</v>
      </c>
      <c r="D396" s="6" t="s">
        <v>276</v>
      </c>
      <c r="E396" s="6" t="s">
        <v>282</v>
      </c>
      <c r="F396" s="6" t="s">
        <v>49</v>
      </c>
      <c r="G396" s="6" t="s">
        <v>65</v>
      </c>
      <c r="H396" s="6" t="s">
        <v>0</v>
      </c>
      <c r="I396" s="6" t="s">
        <v>0</v>
      </c>
      <c r="J396" s="24">
        <f t="shared" ref="J396:K396" si="129">J397</f>
        <v>884416</v>
      </c>
      <c r="K396" s="49">
        <f t="shared" si="129"/>
        <v>283287.74</v>
      </c>
      <c r="L396" s="23">
        <f t="shared" si="122"/>
        <v>601128.26</v>
      </c>
    </row>
    <row r="397" spans="1:12">
      <c r="A397" s="5" t="s">
        <v>110</v>
      </c>
      <c r="B397" s="6" t="s">
        <v>13</v>
      </c>
      <c r="C397" s="6" t="s">
        <v>274</v>
      </c>
      <c r="D397" s="6" t="s">
        <v>276</v>
      </c>
      <c r="E397" s="6" t="s">
        <v>282</v>
      </c>
      <c r="F397" s="6" t="s">
        <v>49</v>
      </c>
      <c r="G397" s="6" t="s">
        <v>65</v>
      </c>
      <c r="H397" s="6" t="s">
        <v>0</v>
      </c>
      <c r="I397" s="6" t="s">
        <v>111</v>
      </c>
      <c r="J397" s="21">
        <v>884416</v>
      </c>
      <c r="K397" s="48">
        <f>[1]Sheet1!$L$215</f>
        <v>283287.74</v>
      </c>
      <c r="L397" s="23">
        <f t="shared" si="122"/>
        <v>601128.26</v>
      </c>
    </row>
    <row r="398" spans="1:12">
      <c r="A398" s="5" t="s">
        <v>50</v>
      </c>
      <c r="B398" s="6" t="s">
        <v>13</v>
      </c>
      <c r="C398" s="6" t="s">
        <v>274</v>
      </c>
      <c r="D398" s="6" t="s">
        <v>276</v>
      </c>
      <c r="E398" s="6" t="s">
        <v>282</v>
      </c>
      <c r="F398" s="6" t="s">
        <v>49</v>
      </c>
      <c r="G398" s="6"/>
      <c r="H398" s="6" t="s">
        <v>0</v>
      </c>
      <c r="I398" s="6" t="s">
        <v>0</v>
      </c>
      <c r="J398" s="24">
        <f t="shared" ref="J398:K398" si="130">J399</f>
        <v>228000</v>
      </c>
      <c r="K398" s="49">
        <f t="shared" si="130"/>
        <v>99404</v>
      </c>
      <c r="L398" s="23">
        <f t="shared" si="122"/>
        <v>128596</v>
      </c>
    </row>
    <row r="399" spans="1:12">
      <c r="A399" s="5" t="s">
        <v>172</v>
      </c>
      <c r="B399" s="6" t="s">
        <v>13</v>
      </c>
      <c r="C399" s="6" t="s">
        <v>274</v>
      </c>
      <c r="D399" s="6" t="s">
        <v>276</v>
      </c>
      <c r="E399" s="6" t="s">
        <v>282</v>
      </c>
      <c r="F399" s="6" t="s">
        <v>49</v>
      </c>
      <c r="G399" s="6">
        <v>349</v>
      </c>
      <c r="H399" s="6" t="s">
        <v>0</v>
      </c>
      <c r="I399" s="6" t="s">
        <v>53</v>
      </c>
      <c r="J399" s="21">
        <v>228000</v>
      </c>
      <c r="K399" s="48">
        <f>[1]Sheet1!$L$220</f>
        <v>99404</v>
      </c>
      <c r="L399" s="23">
        <f t="shared" si="122"/>
        <v>128596</v>
      </c>
    </row>
    <row r="400" spans="1:12">
      <c r="A400" s="5" t="s">
        <v>86</v>
      </c>
      <c r="B400" s="6" t="s">
        <v>13</v>
      </c>
      <c r="C400" s="6" t="s">
        <v>274</v>
      </c>
      <c r="D400" s="6" t="s">
        <v>276</v>
      </c>
      <c r="E400" s="6" t="s">
        <v>282</v>
      </c>
      <c r="F400" s="6" t="s">
        <v>49</v>
      </c>
      <c r="G400" s="6" t="s">
        <v>87</v>
      </c>
      <c r="H400" s="6" t="s">
        <v>0</v>
      </c>
      <c r="I400" s="6" t="s">
        <v>0</v>
      </c>
      <c r="J400" s="24">
        <f t="shared" ref="J400:K400" si="131">J401</f>
        <v>100000</v>
      </c>
      <c r="K400" s="49">
        <f t="shared" si="131"/>
        <v>0</v>
      </c>
      <c r="L400" s="23">
        <f t="shared" si="122"/>
        <v>100000</v>
      </c>
    </row>
    <row r="401" spans="1:12">
      <c r="A401" s="5" t="s">
        <v>112</v>
      </c>
      <c r="B401" s="6" t="s">
        <v>13</v>
      </c>
      <c r="C401" s="6" t="s">
        <v>274</v>
      </c>
      <c r="D401" s="6" t="s">
        <v>276</v>
      </c>
      <c r="E401" s="6" t="s">
        <v>282</v>
      </c>
      <c r="F401" s="6" t="s">
        <v>49</v>
      </c>
      <c r="G401" s="6" t="s">
        <v>87</v>
      </c>
      <c r="H401" s="6" t="s">
        <v>0</v>
      </c>
      <c r="I401" s="6" t="s">
        <v>89</v>
      </c>
      <c r="J401" s="21">
        <v>100000</v>
      </c>
      <c r="K401" s="48">
        <v>0</v>
      </c>
      <c r="L401" s="23">
        <f t="shared" si="122"/>
        <v>100000</v>
      </c>
    </row>
    <row r="402" spans="1:12">
      <c r="A402" s="5" t="s">
        <v>44</v>
      </c>
      <c r="B402" s="6" t="s">
        <v>13</v>
      </c>
      <c r="C402" s="6" t="s">
        <v>274</v>
      </c>
      <c r="D402" s="6" t="s">
        <v>276</v>
      </c>
      <c r="E402" s="6" t="s">
        <v>282</v>
      </c>
      <c r="F402" s="6" t="s">
        <v>49</v>
      </c>
      <c r="G402" s="6" t="s">
        <v>45</v>
      </c>
      <c r="H402" s="6" t="s">
        <v>0</v>
      </c>
      <c r="I402" s="6" t="s">
        <v>0</v>
      </c>
      <c r="J402" s="24">
        <f t="shared" ref="J402:K402" si="132">J403</f>
        <v>28000</v>
      </c>
      <c r="K402" s="49">
        <f t="shared" si="132"/>
        <v>0</v>
      </c>
      <c r="L402" s="23">
        <f t="shared" si="122"/>
        <v>28000</v>
      </c>
    </row>
    <row r="403" spans="1:12">
      <c r="A403" s="5" t="s">
        <v>46</v>
      </c>
      <c r="B403" s="6" t="s">
        <v>13</v>
      </c>
      <c r="C403" s="6" t="s">
        <v>274</v>
      </c>
      <c r="D403" s="6" t="s">
        <v>276</v>
      </c>
      <c r="E403" s="6" t="s">
        <v>282</v>
      </c>
      <c r="F403" s="6" t="s">
        <v>49</v>
      </c>
      <c r="G403" s="6">
        <v>346</v>
      </c>
      <c r="H403" s="6" t="s">
        <v>0</v>
      </c>
      <c r="I403" s="6" t="s">
        <v>47</v>
      </c>
      <c r="J403" s="21">
        <v>28000</v>
      </c>
      <c r="K403" s="48">
        <v>0</v>
      </c>
      <c r="L403" s="23">
        <f t="shared" si="122"/>
        <v>28000</v>
      </c>
    </row>
    <row r="404" spans="1:12" ht="25.5">
      <c r="A404" s="3" t="s">
        <v>119</v>
      </c>
      <c r="B404" s="4" t="s">
        <v>13</v>
      </c>
      <c r="C404" s="4" t="s">
        <v>274</v>
      </c>
      <c r="D404" s="4" t="s">
        <v>276</v>
      </c>
      <c r="E404" s="4" t="s">
        <v>282</v>
      </c>
      <c r="F404" s="4" t="s">
        <v>120</v>
      </c>
      <c r="G404" s="4" t="s">
        <v>0</v>
      </c>
      <c r="H404" s="4" t="s">
        <v>0</v>
      </c>
      <c r="I404" s="4" t="s">
        <v>0</v>
      </c>
      <c r="J404" s="23">
        <f t="shared" ref="J404:K407" si="133">J405</f>
        <v>845000</v>
      </c>
      <c r="K404" s="47">
        <f t="shared" si="133"/>
        <v>266433</v>
      </c>
      <c r="L404" s="23">
        <f t="shared" si="122"/>
        <v>578567</v>
      </c>
    </row>
    <row r="405" spans="1:12">
      <c r="A405" s="3" t="s">
        <v>283</v>
      </c>
      <c r="B405" s="4" t="s">
        <v>13</v>
      </c>
      <c r="C405" s="4" t="s">
        <v>274</v>
      </c>
      <c r="D405" s="4" t="s">
        <v>276</v>
      </c>
      <c r="E405" s="4" t="s">
        <v>282</v>
      </c>
      <c r="F405" s="4" t="s">
        <v>284</v>
      </c>
      <c r="G405" s="4" t="s">
        <v>0</v>
      </c>
      <c r="H405" s="4" t="s">
        <v>0</v>
      </c>
      <c r="I405" s="4" t="s">
        <v>0</v>
      </c>
      <c r="J405" s="23">
        <f t="shared" si="133"/>
        <v>845000</v>
      </c>
      <c r="K405" s="47">
        <f t="shared" si="133"/>
        <v>266433</v>
      </c>
      <c r="L405" s="23">
        <f t="shared" si="122"/>
        <v>578567</v>
      </c>
    </row>
    <row r="406" spans="1:12">
      <c r="A406" s="3" t="s">
        <v>283</v>
      </c>
      <c r="B406" s="4" t="s">
        <v>13</v>
      </c>
      <c r="C406" s="4" t="s">
        <v>274</v>
      </c>
      <c r="D406" s="4" t="s">
        <v>276</v>
      </c>
      <c r="E406" s="4" t="s">
        <v>282</v>
      </c>
      <c r="F406" s="4" t="s">
        <v>284</v>
      </c>
      <c r="G406" s="4" t="s">
        <v>0</v>
      </c>
      <c r="H406" s="4" t="s">
        <v>0</v>
      </c>
      <c r="I406" s="4" t="s">
        <v>0</v>
      </c>
      <c r="J406" s="23">
        <f t="shared" si="133"/>
        <v>845000</v>
      </c>
      <c r="K406" s="47">
        <f t="shared" si="133"/>
        <v>266433</v>
      </c>
      <c r="L406" s="23">
        <f t="shared" si="122"/>
        <v>578567</v>
      </c>
    </row>
    <row r="407" spans="1:12">
      <c r="A407" s="5" t="s">
        <v>50</v>
      </c>
      <c r="B407" s="6" t="s">
        <v>13</v>
      </c>
      <c r="C407" s="6" t="s">
        <v>274</v>
      </c>
      <c r="D407" s="6" t="s">
        <v>276</v>
      </c>
      <c r="E407" s="6" t="s">
        <v>282</v>
      </c>
      <c r="F407" s="6" t="s">
        <v>284</v>
      </c>
      <c r="G407" s="6" t="s">
        <v>51</v>
      </c>
      <c r="H407" s="6" t="s">
        <v>0</v>
      </c>
      <c r="I407" s="6" t="s">
        <v>0</v>
      </c>
      <c r="J407" s="24">
        <f t="shared" si="133"/>
        <v>845000</v>
      </c>
      <c r="K407" s="49">
        <f t="shared" si="133"/>
        <v>266433</v>
      </c>
      <c r="L407" s="23">
        <f t="shared" si="122"/>
        <v>578567</v>
      </c>
    </row>
    <row r="408" spans="1:12">
      <c r="A408" s="5" t="s">
        <v>148</v>
      </c>
      <c r="B408" s="6" t="s">
        <v>13</v>
      </c>
      <c r="C408" s="6" t="s">
        <v>274</v>
      </c>
      <c r="D408" s="6" t="s">
        <v>276</v>
      </c>
      <c r="E408" s="6" t="s">
        <v>282</v>
      </c>
      <c r="F408" s="6" t="s">
        <v>284</v>
      </c>
      <c r="G408" s="6" t="s">
        <v>51</v>
      </c>
      <c r="H408" s="6" t="s">
        <v>0</v>
      </c>
      <c r="I408" s="6" t="s">
        <v>149</v>
      </c>
      <c r="J408" s="21">
        <v>845000</v>
      </c>
      <c r="K408" s="48">
        <f>[1]Sheet1!$L$221</f>
        <v>266433</v>
      </c>
      <c r="L408" s="23">
        <f t="shared" si="122"/>
        <v>578567</v>
      </c>
    </row>
    <row r="409" spans="1:12">
      <c r="A409" s="17" t="s">
        <v>285</v>
      </c>
      <c r="B409" s="18" t="s">
        <v>13</v>
      </c>
      <c r="C409" s="18" t="s">
        <v>286</v>
      </c>
      <c r="D409" s="18" t="s">
        <v>0</v>
      </c>
      <c r="E409" s="18" t="s">
        <v>0</v>
      </c>
      <c r="F409" s="18" t="s">
        <v>0</v>
      </c>
      <c r="G409" s="18" t="s">
        <v>0</v>
      </c>
      <c r="H409" s="18" t="s">
        <v>0</v>
      </c>
      <c r="I409" s="18" t="s">
        <v>0</v>
      </c>
      <c r="J409" s="22">
        <f t="shared" ref="J409" si="134">J410+J419</f>
        <v>5057000</v>
      </c>
      <c r="K409" s="40">
        <f>K410+K419</f>
        <v>1097061.6400000001</v>
      </c>
      <c r="L409" s="22">
        <f>J409-K409</f>
        <v>3959938.36</v>
      </c>
    </row>
    <row r="410" spans="1:12">
      <c r="A410" s="3" t="s">
        <v>287</v>
      </c>
      <c r="B410" s="4" t="s">
        <v>13</v>
      </c>
      <c r="C410" s="4" t="s">
        <v>286</v>
      </c>
      <c r="D410" s="4" t="s">
        <v>288</v>
      </c>
      <c r="E410" s="4" t="s">
        <v>0</v>
      </c>
      <c r="F410" s="4" t="s">
        <v>0</v>
      </c>
      <c r="G410" s="4" t="s">
        <v>0</v>
      </c>
      <c r="H410" s="4" t="s">
        <v>0</v>
      </c>
      <c r="I410" s="4" t="s">
        <v>0</v>
      </c>
      <c r="J410" s="23">
        <f t="shared" ref="J410:K416" si="135">J411</f>
        <v>90000</v>
      </c>
      <c r="K410" s="47">
        <f t="shared" si="135"/>
        <v>90000</v>
      </c>
      <c r="L410" s="23">
        <f>J410-K410</f>
        <v>0</v>
      </c>
    </row>
    <row r="411" spans="1:12">
      <c r="A411" s="3" t="s">
        <v>289</v>
      </c>
      <c r="B411" s="4" t="s">
        <v>13</v>
      </c>
      <c r="C411" s="4" t="s">
        <v>286</v>
      </c>
      <c r="D411" s="4" t="s">
        <v>288</v>
      </c>
      <c r="E411" s="4" t="s">
        <v>290</v>
      </c>
      <c r="F411" s="4" t="s">
        <v>0</v>
      </c>
      <c r="G411" s="4" t="s">
        <v>0</v>
      </c>
      <c r="H411" s="4" t="s">
        <v>0</v>
      </c>
      <c r="I411" s="4" t="s">
        <v>0</v>
      </c>
      <c r="J411" s="23">
        <f t="shared" si="135"/>
        <v>90000</v>
      </c>
      <c r="K411" s="47">
        <f t="shared" si="135"/>
        <v>90000</v>
      </c>
      <c r="L411" s="23">
        <f t="shared" ref="L411:L445" si="136">J411-K411</f>
        <v>0</v>
      </c>
    </row>
    <row r="412" spans="1:12" ht="25.5">
      <c r="A412" s="3" t="s">
        <v>291</v>
      </c>
      <c r="B412" s="4" t="s">
        <v>13</v>
      </c>
      <c r="C412" s="4" t="s">
        <v>286</v>
      </c>
      <c r="D412" s="4" t="s">
        <v>288</v>
      </c>
      <c r="E412" s="4">
        <v>1020088520</v>
      </c>
      <c r="F412" s="4" t="s">
        <v>0</v>
      </c>
      <c r="G412" s="4" t="s">
        <v>0</v>
      </c>
      <c r="H412" s="4" t="s">
        <v>0</v>
      </c>
      <c r="I412" s="4" t="s">
        <v>0</v>
      </c>
      <c r="J412" s="23">
        <f t="shared" si="135"/>
        <v>90000</v>
      </c>
      <c r="K412" s="47">
        <f t="shared" si="135"/>
        <v>90000</v>
      </c>
      <c r="L412" s="23">
        <f t="shared" si="136"/>
        <v>0</v>
      </c>
    </row>
    <row r="413" spans="1:12" ht="25.5">
      <c r="A413" s="3" t="s">
        <v>293</v>
      </c>
      <c r="B413" s="4" t="s">
        <v>13</v>
      </c>
      <c r="C413" s="4" t="s">
        <v>286</v>
      </c>
      <c r="D413" s="4" t="s">
        <v>288</v>
      </c>
      <c r="E413" s="4">
        <v>1020088520</v>
      </c>
      <c r="F413" s="4" t="s">
        <v>0</v>
      </c>
      <c r="G413" s="4" t="s">
        <v>0</v>
      </c>
      <c r="H413" s="4" t="s">
        <v>0</v>
      </c>
      <c r="I413" s="4" t="s">
        <v>0</v>
      </c>
      <c r="J413" s="23">
        <f t="shared" si="135"/>
        <v>90000</v>
      </c>
      <c r="K413" s="47">
        <f t="shared" si="135"/>
        <v>90000</v>
      </c>
      <c r="L413" s="23">
        <f t="shared" si="136"/>
        <v>0</v>
      </c>
    </row>
    <row r="414" spans="1:12">
      <c r="A414" s="3" t="s">
        <v>295</v>
      </c>
      <c r="B414" s="4" t="s">
        <v>13</v>
      </c>
      <c r="C414" s="4" t="s">
        <v>286</v>
      </c>
      <c r="D414" s="4" t="s">
        <v>288</v>
      </c>
      <c r="E414" s="4">
        <v>1020088520</v>
      </c>
      <c r="F414" s="4" t="s">
        <v>296</v>
      </c>
      <c r="G414" s="4" t="s">
        <v>0</v>
      </c>
      <c r="H414" s="4" t="s">
        <v>0</v>
      </c>
      <c r="I414" s="4" t="s">
        <v>0</v>
      </c>
      <c r="J414" s="23">
        <f t="shared" si="135"/>
        <v>90000</v>
      </c>
      <c r="K414" s="47">
        <f t="shared" si="135"/>
        <v>90000</v>
      </c>
      <c r="L414" s="23">
        <f t="shared" si="136"/>
        <v>0</v>
      </c>
    </row>
    <row r="415" spans="1:12">
      <c r="A415" s="3" t="s">
        <v>0</v>
      </c>
      <c r="B415" s="4" t="s">
        <v>13</v>
      </c>
      <c r="C415" s="4" t="s">
        <v>286</v>
      </c>
      <c r="D415" s="4" t="s">
        <v>288</v>
      </c>
      <c r="E415" s="4">
        <v>1020088520</v>
      </c>
      <c r="F415" s="4" t="s">
        <v>297</v>
      </c>
      <c r="G415" s="4" t="s">
        <v>0</v>
      </c>
      <c r="H415" s="4" t="s">
        <v>0</v>
      </c>
      <c r="I415" s="4" t="s">
        <v>0</v>
      </c>
      <c r="J415" s="23">
        <f t="shared" si="135"/>
        <v>90000</v>
      </c>
      <c r="K415" s="47">
        <f t="shared" si="135"/>
        <v>90000</v>
      </c>
      <c r="L415" s="23">
        <f t="shared" si="136"/>
        <v>0</v>
      </c>
    </row>
    <row r="416" spans="1:12">
      <c r="A416" s="3" t="s">
        <v>298</v>
      </c>
      <c r="B416" s="4" t="s">
        <v>13</v>
      </c>
      <c r="C416" s="4" t="s">
        <v>286</v>
      </c>
      <c r="D416" s="4" t="s">
        <v>288</v>
      </c>
      <c r="E416" s="4">
        <v>1020088520</v>
      </c>
      <c r="F416" s="4" t="s">
        <v>297</v>
      </c>
      <c r="G416" s="4" t="s">
        <v>0</v>
      </c>
      <c r="H416" s="4" t="s">
        <v>0</v>
      </c>
      <c r="I416" s="4" t="s">
        <v>0</v>
      </c>
      <c r="J416" s="23">
        <f t="shared" si="135"/>
        <v>90000</v>
      </c>
      <c r="K416" s="47">
        <f t="shared" si="135"/>
        <v>90000</v>
      </c>
      <c r="L416" s="23">
        <f t="shared" si="136"/>
        <v>0</v>
      </c>
    </row>
    <row r="417" spans="1:12" ht="25.5">
      <c r="A417" s="5" t="s">
        <v>299</v>
      </c>
      <c r="B417" s="6" t="s">
        <v>13</v>
      </c>
      <c r="C417" s="6" t="s">
        <v>286</v>
      </c>
      <c r="D417" s="6" t="s">
        <v>288</v>
      </c>
      <c r="E417" s="6">
        <v>1020088520</v>
      </c>
      <c r="F417" s="6" t="s">
        <v>297</v>
      </c>
      <c r="G417" s="6" t="s">
        <v>300</v>
      </c>
      <c r="H417" s="6" t="s">
        <v>0</v>
      </c>
      <c r="I417" s="6" t="s">
        <v>0</v>
      </c>
      <c r="J417" s="24">
        <f t="shared" ref="J417:K417" si="137">J418</f>
        <v>90000</v>
      </c>
      <c r="K417" s="49">
        <f t="shared" si="137"/>
        <v>90000</v>
      </c>
      <c r="L417" s="23">
        <f t="shared" si="136"/>
        <v>0</v>
      </c>
    </row>
    <row r="418" spans="1:12">
      <c r="A418" s="5" t="s">
        <v>148</v>
      </c>
      <c r="B418" s="6" t="s">
        <v>13</v>
      </c>
      <c r="C418" s="6" t="s">
        <v>286</v>
      </c>
      <c r="D418" s="6" t="s">
        <v>288</v>
      </c>
      <c r="E418" s="6">
        <v>1020088520</v>
      </c>
      <c r="F418" s="6" t="s">
        <v>297</v>
      </c>
      <c r="G418" s="6" t="s">
        <v>300</v>
      </c>
      <c r="H418" s="6" t="s">
        <v>0</v>
      </c>
      <c r="I418" s="6"/>
      <c r="J418" s="21">
        <v>90000</v>
      </c>
      <c r="K418" s="48">
        <f>[1]Sheet1!$L$227</f>
        <v>90000</v>
      </c>
      <c r="L418" s="23">
        <f t="shared" si="136"/>
        <v>0</v>
      </c>
    </row>
    <row r="419" spans="1:12" ht="25.5">
      <c r="A419" s="3" t="s">
        <v>301</v>
      </c>
      <c r="B419" s="4" t="s">
        <v>13</v>
      </c>
      <c r="C419" s="4" t="s">
        <v>286</v>
      </c>
      <c r="D419" s="4" t="s">
        <v>302</v>
      </c>
      <c r="E419" s="4" t="s">
        <v>0</v>
      </c>
      <c r="F419" s="4" t="s">
        <v>0</v>
      </c>
      <c r="G419" s="4" t="s">
        <v>0</v>
      </c>
      <c r="H419" s="4" t="s">
        <v>0</v>
      </c>
      <c r="I419" s="4" t="s">
        <v>0</v>
      </c>
      <c r="J419" s="23">
        <f t="shared" ref="J419:K421" si="138">J420</f>
        <v>4967000</v>
      </c>
      <c r="K419" s="47">
        <f t="shared" si="138"/>
        <v>1007061.64</v>
      </c>
      <c r="L419" s="23">
        <f t="shared" si="136"/>
        <v>3959938.36</v>
      </c>
    </row>
    <row r="420" spans="1:12">
      <c r="A420" s="3" t="s">
        <v>289</v>
      </c>
      <c r="B420" s="4" t="s">
        <v>13</v>
      </c>
      <c r="C420" s="4" t="s">
        <v>286</v>
      </c>
      <c r="D420" s="4" t="s">
        <v>302</v>
      </c>
      <c r="E420" s="4" t="s">
        <v>290</v>
      </c>
      <c r="F420" s="4" t="s">
        <v>0</v>
      </c>
      <c r="G420" s="4" t="s">
        <v>0</v>
      </c>
      <c r="H420" s="4" t="s">
        <v>0</v>
      </c>
      <c r="I420" s="4" t="s">
        <v>0</v>
      </c>
      <c r="J420" s="23">
        <f t="shared" si="138"/>
        <v>4967000</v>
      </c>
      <c r="K420" s="47">
        <f t="shared" si="138"/>
        <v>1007061.64</v>
      </c>
      <c r="L420" s="23">
        <f t="shared" si="136"/>
        <v>3959938.36</v>
      </c>
    </row>
    <row r="421" spans="1:12" ht="25.5">
      <c r="A421" s="3" t="s">
        <v>291</v>
      </c>
      <c r="B421" s="4" t="s">
        <v>13</v>
      </c>
      <c r="C421" s="4" t="s">
        <v>286</v>
      </c>
      <c r="D421" s="4" t="s">
        <v>302</v>
      </c>
      <c r="E421" s="4" t="s">
        <v>292</v>
      </c>
      <c r="F421" s="4" t="s">
        <v>0</v>
      </c>
      <c r="G421" s="4" t="s">
        <v>0</v>
      </c>
      <c r="H421" s="4" t="s">
        <v>0</v>
      </c>
      <c r="I421" s="4" t="s">
        <v>0</v>
      </c>
      <c r="J421" s="23">
        <f t="shared" si="138"/>
        <v>4967000</v>
      </c>
      <c r="K421" s="47">
        <f t="shared" si="138"/>
        <v>1007061.64</v>
      </c>
      <c r="L421" s="23">
        <f t="shared" si="136"/>
        <v>3959938.36</v>
      </c>
    </row>
    <row r="422" spans="1:12" ht="25.5">
      <c r="A422" s="3" t="s">
        <v>293</v>
      </c>
      <c r="B422" s="4" t="s">
        <v>13</v>
      </c>
      <c r="C422" s="4" t="s">
        <v>286</v>
      </c>
      <c r="D422" s="4" t="s">
        <v>302</v>
      </c>
      <c r="E422" s="4" t="s">
        <v>294</v>
      </c>
      <c r="F422" s="4" t="s">
        <v>0</v>
      </c>
      <c r="G422" s="4" t="s">
        <v>0</v>
      </c>
      <c r="H422" s="4" t="s">
        <v>0</v>
      </c>
      <c r="I422" s="4" t="s">
        <v>0</v>
      </c>
      <c r="J422" s="23">
        <f t="shared" ref="J422" si="139">J423+J428+J441</f>
        <v>4967000</v>
      </c>
      <c r="K422" s="47">
        <f t="shared" ref="K422" si="140">K423+K428+K441</f>
        <v>1007061.64</v>
      </c>
      <c r="L422" s="23">
        <f t="shared" si="136"/>
        <v>3959938.36</v>
      </c>
    </row>
    <row r="423" spans="1:12">
      <c r="A423" s="3" t="s">
        <v>24</v>
      </c>
      <c r="B423" s="4" t="s">
        <v>13</v>
      </c>
      <c r="C423" s="4" t="s">
        <v>286</v>
      </c>
      <c r="D423" s="4" t="s">
        <v>302</v>
      </c>
      <c r="E423" s="4" t="s">
        <v>294</v>
      </c>
      <c r="F423" s="4" t="s">
        <v>25</v>
      </c>
      <c r="G423" s="4" t="s">
        <v>0</v>
      </c>
      <c r="H423" s="4" t="s">
        <v>0</v>
      </c>
      <c r="I423" s="4" t="s">
        <v>0</v>
      </c>
      <c r="J423" s="23">
        <f t="shared" ref="J423:K425" si="141">J424</f>
        <v>264350</v>
      </c>
      <c r="K423" s="47">
        <f t="shared" si="141"/>
        <v>250350</v>
      </c>
      <c r="L423" s="23">
        <f t="shared" si="136"/>
        <v>14000</v>
      </c>
    </row>
    <row r="424" spans="1:12">
      <c r="A424" s="3" t="s">
        <v>26</v>
      </c>
      <c r="B424" s="4" t="s">
        <v>13</v>
      </c>
      <c r="C424" s="4" t="s">
        <v>286</v>
      </c>
      <c r="D424" s="4" t="s">
        <v>302</v>
      </c>
      <c r="E424" s="4" t="s">
        <v>294</v>
      </c>
      <c r="F424" s="4" t="s">
        <v>27</v>
      </c>
      <c r="G424" s="4" t="s">
        <v>0</v>
      </c>
      <c r="H424" s="4" t="s">
        <v>0</v>
      </c>
      <c r="I424" s="4" t="s">
        <v>0</v>
      </c>
      <c r="J424" s="23">
        <f t="shared" si="141"/>
        <v>264350</v>
      </c>
      <c r="K424" s="47">
        <f t="shared" si="141"/>
        <v>250350</v>
      </c>
      <c r="L424" s="23">
        <f t="shared" si="136"/>
        <v>14000</v>
      </c>
    </row>
    <row r="425" spans="1:12" ht="51">
      <c r="A425" s="3" t="s">
        <v>303</v>
      </c>
      <c r="B425" s="4" t="s">
        <v>13</v>
      </c>
      <c r="C425" s="4" t="s">
        <v>286</v>
      </c>
      <c r="D425" s="4" t="s">
        <v>302</v>
      </c>
      <c r="E425" s="4" t="s">
        <v>294</v>
      </c>
      <c r="F425" s="4" t="s">
        <v>304</v>
      </c>
      <c r="G425" s="4" t="s">
        <v>0</v>
      </c>
      <c r="H425" s="4" t="s">
        <v>0</v>
      </c>
      <c r="I425" s="4" t="s">
        <v>0</v>
      </c>
      <c r="J425" s="23">
        <f t="shared" si="141"/>
        <v>264350</v>
      </c>
      <c r="K425" s="47">
        <f t="shared" si="141"/>
        <v>250350</v>
      </c>
      <c r="L425" s="23">
        <f t="shared" si="136"/>
        <v>14000</v>
      </c>
    </row>
    <row r="426" spans="1:12">
      <c r="A426" s="5" t="s">
        <v>50</v>
      </c>
      <c r="B426" s="6" t="s">
        <v>13</v>
      </c>
      <c r="C426" s="6" t="s">
        <v>286</v>
      </c>
      <c r="D426" s="6" t="s">
        <v>302</v>
      </c>
      <c r="E426" s="6" t="s">
        <v>294</v>
      </c>
      <c r="F426" s="6" t="s">
        <v>304</v>
      </c>
      <c r="G426" s="6">
        <v>226</v>
      </c>
      <c r="H426" s="6" t="s">
        <v>0</v>
      </c>
      <c r="I426" s="6" t="s">
        <v>0</v>
      </c>
      <c r="J426" s="24">
        <f t="shared" ref="J426:K426" si="142">J427</f>
        <v>264350</v>
      </c>
      <c r="K426" s="49">
        <f t="shared" si="142"/>
        <v>250350</v>
      </c>
      <c r="L426" s="23">
        <f t="shared" si="136"/>
        <v>14000</v>
      </c>
    </row>
    <row r="427" spans="1:12">
      <c r="A427" s="5" t="s">
        <v>148</v>
      </c>
      <c r="B427" s="6" t="s">
        <v>13</v>
      </c>
      <c r="C427" s="6" t="s">
        <v>286</v>
      </c>
      <c r="D427" s="6" t="s">
        <v>302</v>
      </c>
      <c r="E427" s="6" t="s">
        <v>294</v>
      </c>
      <c r="F427" s="6" t="s">
        <v>304</v>
      </c>
      <c r="G427" s="6">
        <v>226</v>
      </c>
      <c r="H427" s="6" t="s">
        <v>0</v>
      </c>
      <c r="I427" s="6" t="s">
        <v>149</v>
      </c>
      <c r="J427" s="21">
        <v>264350</v>
      </c>
      <c r="K427" s="48">
        <f>[1]Sheet1!$L$232</f>
        <v>250350</v>
      </c>
      <c r="L427" s="23">
        <f t="shared" si="136"/>
        <v>14000</v>
      </c>
    </row>
    <row r="428" spans="1:12">
      <c r="A428" s="3" t="s">
        <v>38</v>
      </c>
      <c r="B428" s="4" t="s">
        <v>13</v>
      </c>
      <c r="C428" s="4" t="s">
        <v>286</v>
      </c>
      <c r="D428" s="4" t="s">
        <v>302</v>
      </c>
      <c r="E428" s="4" t="s">
        <v>294</v>
      </c>
      <c r="F428" s="4" t="s">
        <v>39</v>
      </c>
      <c r="G428" s="4" t="s">
        <v>0</v>
      </c>
      <c r="H428" s="4" t="s">
        <v>0</v>
      </c>
      <c r="I428" s="4" t="s">
        <v>0</v>
      </c>
      <c r="J428" s="23">
        <f t="shared" ref="J428:K429" si="143">J429</f>
        <v>4350335</v>
      </c>
      <c r="K428" s="47">
        <f t="shared" si="143"/>
        <v>698711.64</v>
      </c>
      <c r="L428" s="23">
        <f t="shared" si="136"/>
        <v>3651623.36</v>
      </c>
    </row>
    <row r="429" spans="1:12">
      <c r="A429" s="3" t="s">
        <v>40</v>
      </c>
      <c r="B429" s="4" t="s">
        <v>13</v>
      </c>
      <c r="C429" s="4" t="s">
        <v>286</v>
      </c>
      <c r="D429" s="4" t="s">
        <v>302</v>
      </c>
      <c r="E429" s="4" t="s">
        <v>294</v>
      </c>
      <c r="F429" s="4" t="s">
        <v>41</v>
      </c>
      <c r="G429" s="4" t="s">
        <v>0</v>
      </c>
      <c r="H429" s="4" t="s">
        <v>0</v>
      </c>
      <c r="I429" s="4" t="s">
        <v>0</v>
      </c>
      <c r="J429" s="23">
        <f t="shared" si="143"/>
        <v>4350335</v>
      </c>
      <c r="K429" s="47">
        <f t="shared" si="143"/>
        <v>698711.64</v>
      </c>
      <c r="L429" s="23">
        <f t="shared" si="136"/>
        <v>3651623.36</v>
      </c>
    </row>
    <row r="430" spans="1:12" ht="38.25">
      <c r="A430" s="3" t="s">
        <v>48</v>
      </c>
      <c r="B430" s="4" t="s">
        <v>13</v>
      </c>
      <c r="C430" s="4" t="s">
        <v>286</v>
      </c>
      <c r="D430" s="4" t="s">
        <v>302</v>
      </c>
      <c r="E430" s="4" t="s">
        <v>294</v>
      </c>
      <c r="F430" s="4" t="s">
        <v>49</v>
      </c>
      <c r="G430" s="4" t="s">
        <v>0</v>
      </c>
      <c r="H430" s="4" t="s">
        <v>0</v>
      </c>
      <c r="I430" s="4" t="s">
        <v>0</v>
      </c>
      <c r="J430" s="23">
        <f>J431+J433+J437+J438+J434</f>
        <v>4350335</v>
      </c>
      <c r="K430" s="47">
        <f>K431+K433+K437+K438</f>
        <v>698711.64</v>
      </c>
      <c r="L430" s="23">
        <f t="shared" si="136"/>
        <v>3651623.36</v>
      </c>
    </row>
    <row r="431" spans="1:12">
      <c r="A431" s="5" t="s">
        <v>90</v>
      </c>
      <c r="B431" s="6" t="s">
        <v>13</v>
      </c>
      <c r="C431" s="6" t="s">
        <v>286</v>
      </c>
      <c r="D431" s="6" t="s">
        <v>302</v>
      </c>
      <c r="E431" s="6" t="s">
        <v>294</v>
      </c>
      <c r="F431" s="6" t="s">
        <v>49</v>
      </c>
      <c r="G431" s="6" t="s">
        <v>91</v>
      </c>
      <c r="H431" s="6" t="s">
        <v>0</v>
      </c>
      <c r="I431" s="6" t="s">
        <v>0</v>
      </c>
      <c r="J431" s="24">
        <f t="shared" ref="J431" si="144">J432</f>
        <v>631835</v>
      </c>
      <c r="K431" s="49">
        <f>K432</f>
        <v>60835</v>
      </c>
      <c r="L431" s="23">
        <f t="shared" si="136"/>
        <v>571000</v>
      </c>
    </row>
    <row r="432" spans="1:12">
      <c r="A432" s="5" t="s">
        <v>92</v>
      </c>
      <c r="B432" s="6" t="s">
        <v>13</v>
      </c>
      <c r="C432" s="6" t="s">
        <v>286</v>
      </c>
      <c r="D432" s="6" t="s">
        <v>302</v>
      </c>
      <c r="E432" s="6" t="s">
        <v>294</v>
      </c>
      <c r="F432" s="6" t="s">
        <v>49</v>
      </c>
      <c r="G432" s="6" t="s">
        <v>91</v>
      </c>
      <c r="H432" s="6" t="s">
        <v>0</v>
      </c>
      <c r="I432" s="6" t="s">
        <v>93</v>
      </c>
      <c r="J432" s="21">
        <v>631835</v>
      </c>
      <c r="K432" s="48">
        <f>[1]Sheet1!$L$234</f>
        <v>60835</v>
      </c>
      <c r="L432" s="23">
        <f t="shared" si="136"/>
        <v>571000</v>
      </c>
    </row>
    <row r="433" spans="1:12">
      <c r="A433" s="5" t="s">
        <v>64</v>
      </c>
      <c r="B433" s="6" t="s">
        <v>13</v>
      </c>
      <c r="C433" s="6" t="s">
        <v>286</v>
      </c>
      <c r="D433" s="6" t="s">
        <v>302</v>
      </c>
      <c r="E433" s="6" t="s">
        <v>294</v>
      </c>
      <c r="F433" s="6" t="s">
        <v>49</v>
      </c>
      <c r="G433" s="6" t="s">
        <v>65</v>
      </c>
      <c r="H433" s="6" t="s">
        <v>0</v>
      </c>
      <c r="I433" s="6" t="s">
        <v>0</v>
      </c>
      <c r="J433" s="24">
        <f t="shared" ref="J433:K433" si="145">J435</f>
        <v>914500</v>
      </c>
      <c r="K433" s="49">
        <f t="shared" si="145"/>
        <v>74850</v>
      </c>
      <c r="L433" s="23">
        <f t="shared" si="136"/>
        <v>839650</v>
      </c>
    </row>
    <row r="434" spans="1:12">
      <c r="A434" s="5"/>
      <c r="B434" s="6"/>
      <c r="C434" s="6"/>
      <c r="D434" s="6" t="s">
        <v>302</v>
      </c>
      <c r="E434" s="6" t="s">
        <v>294</v>
      </c>
      <c r="F434" s="6" t="s">
        <v>49</v>
      </c>
      <c r="G434" s="6">
        <v>310</v>
      </c>
      <c r="H434" s="6"/>
      <c r="I434" s="6">
        <v>1116</v>
      </c>
      <c r="J434" s="24">
        <v>50000</v>
      </c>
      <c r="K434" s="49"/>
      <c r="L434" s="23"/>
    </row>
    <row r="435" spans="1:12">
      <c r="A435" s="5" t="s">
        <v>110</v>
      </c>
      <c r="B435" s="6" t="s">
        <v>13</v>
      </c>
      <c r="C435" s="6" t="s">
        <v>286</v>
      </c>
      <c r="D435" s="6" t="s">
        <v>302</v>
      </c>
      <c r="E435" s="6" t="s">
        <v>294</v>
      </c>
      <c r="F435" s="6" t="s">
        <v>49</v>
      </c>
      <c r="G435" s="6" t="s">
        <v>65</v>
      </c>
      <c r="H435" s="6" t="s">
        <v>0</v>
      </c>
      <c r="I435" s="6" t="s">
        <v>111</v>
      </c>
      <c r="J435" s="21">
        <v>914500</v>
      </c>
      <c r="K435" s="48">
        <f>[1]Sheet1!$L$235</f>
        <v>74850</v>
      </c>
      <c r="L435" s="23">
        <f t="shared" si="136"/>
        <v>839650</v>
      </c>
    </row>
    <row r="436" spans="1:12">
      <c r="A436" s="5" t="s">
        <v>50</v>
      </c>
      <c r="B436" s="6" t="s">
        <v>13</v>
      </c>
      <c r="C436" s="6" t="s">
        <v>286</v>
      </c>
      <c r="D436" s="6" t="s">
        <v>302</v>
      </c>
      <c r="E436" s="6" t="s">
        <v>294</v>
      </c>
      <c r="F436" s="6" t="s">
        <v>49</v>
      </c>
      <c r="G436" s="6"/>
      <c r="H436" s="6" t="s">
        <v>0</v>
      </c>
      <c r="I436" s="6" t="s">
        <v>0</v>
      </c>
      <c r="J436" s="24">
        <f t="shared" ref="J436" si="146">J437</f>
        <v>2327000</v>
      </c>
      <c r="K436" s="49"/>
      <c r="L436" s="23">
        <f t="shared" si="136"/>
        <v>2327000</v>
      </c>
    </row>
    <row r="437" spans="1:12">
      <c r="A437" s="5" t="s">
        <v>172</v>
      </c>
      <c r="B437" s="6" t="s">
        <v>13</v>
      </c>
      <c r="C437" s="6" t="s">
        <v>286</v>
      </c>
      <c r="D437" s="6" t="s">
        <v>302</v>
      </c>
      <c r="E437" s="6" t="s">
        <v>294</v>
      </c>
      <c r="F437" s="6" t="s">
        <v>49</v>
      </c>
      <c r="G437" s="6">
        <v>349</v>
      </c>
      <c r="H437" s="6" t="s">
        <v>0</v>
      </c>
      <c r="I437" s="6" t="s">
        <v>53</v>
      </c>
      <c r="J437" s="21">
        <v>2327000</v>
      </c>
      <c r="K437" s="48">
        <f>[1]Sheet1!$L$242</f>
        <v>371221.64</v>
      </c>
      <c r="L437" s="23">
        <f t="shared" si="136"/>
        <v>1955778.3599999999</v>
      </c>
    </row>
    <row r="438" spans="1:12">
      <c r="A438" s="5" t="s">
        <v>44</v>
      </c>
      <c r="B438" s="6" t="s">
        <v>13</v>
      </c>
      <c r="C438" s="6" t="s">
        <v>286</v>
      </c>
      <c r="D438" s="6" t="s">
        <v>302</v>
      </c>
      <c r="E438" s="6" t="s">
        <v>294</v>
      </c>
      <c r="F438" s="6" t="s">
        <v>49</v>
      </c>
      <c r="G438" s="6" t="s">
        <v>45</v>
      </c>
      <c r="H438" s="6" t="s">
        <v>0</v>
      </c>
      <c r="I438" s="6" t="s">
        <v>0</v>
      </c>
      <c r="J438" s="24">
        <f>J439+J440</f>
        <v>427000</v>
      </c>
      <c r="K438" s="49">
        <f>K439+K440</f>
        <v>191805</v>
      </c>
      <c r="L438" s="23">
        <f t="shared" si="136"/>
        <v>235195</v>
      </c>
    </row>
    <row r="439" spans="1:12">
      <c r="A439" s="5" t="s">
        <v>191</v>
      </c>
      <c r="B439" s="6" t="s">
        <v>13</v>
      </c>
      <c r="C439" s="6" t="s">
        <v>286</v>
      </c>
      <c r="D439" s="6" t="s">
        <v>302</v>
      </c>
      <c r="E439" s="6" t="s">
        <v>294</v>
      </c>
      <c r="F439" s="6" t="s">
        <v>49</v>
      </c>
      <c r="G439" s="6">
        <v>342</v>
      </c>
      <c r="H439" s="6" t="s">
        <v>0</v>
      </c>
      <c r="I439" s="6" t="s">
        <v>55</v>
      </c>
      <c r="J439" s="21">
        <v>40000</v>
      </c>
      <c r="K439" s="48"/>
      <c r="L439" s="23">
        <f t="shared" si="136"/>
        <v>40000</v>
      </c>
    </row>
    <row r="440" spans="1:12">
      <c r="A440" s="5" t="s">
        <v>46</v>
      </c>
      <c r="B440" s="6" t="s">
        <v>13</v>
      </c>
      <c r="C440" s="6" t="s">
        <v>286</v>
      </c>
      <c r="D440" s="6" t="s">
        <v>302</v>
      </c>
      <c r="E440" s="6" t="s">
        <v>294</v>
      </c>
      <c r="F440" s="6" t="s">
        <v>49</v>
      </c>
      <c r="G440" s="6">
        <v>346</v>
      </c>
      <c r="H440" s="6" t="s">
        <v>0</v>
      </c>
      <c r="I440" s="6" t="s">
        <v>47</v>
      </c>
      <c r="J440" s="21">
        <v>387000</v>
      </c>
      <c r="K440" s="48">
        <f>[1]Sheet1!$L$241</f>
        <v>191805</v>
      </c>
      <c r="L440" s="23">
        <f t="shared" si="136"/>
        <v>195195</v>
      </c>
    </row>
    <row r="441" spans="1:12" ht="25.5">
      <c r="A441" s="3" t="s">
        <v>119</v>
      </c>
      <c r="B441" s="4" t="s">
        <v>13</v>
      </c>
      <c r="C441" s="4" t="s">
        <v>286</v>
      </c>
      <c r="D441" s="4" t="s">
        <v>302</v>
      </c>
      <c r="E441" s="4" t="s">
        <v>294</v>
      </c>
      <c r="F441" s="4" t="s">
        <v>120</v>
      </c>
      <c r="G441" s="4" t="s">
        <v>0</v>
      </c>
      <c r="H441" s="4" t="s">
        <v>0</v>
      </c>
      <c r="I441" s="4" t="s">
        <v>0</v>
      </c>
      <c r="J441" s="23">
        <f t="shared" ref="J441:K444" si="147">J442</f>
        <v>352315</v>
      </c>
      <c r="K441" s="47">
        <f t="shared" si="147"/>
        <v>58000</v>
      </c>
      <c r="L441" s="23">
        <f t="shared" si="136"/>
        <v>294315</v>
      </c>
    </row>
    <row r="442" spans="1:12">
      <c r="A442" s="3" t="s">
        <v>192</v>
      </c>
      <c r="B442" s="4" t="s">
        <v>13</v>
      </c>
      <c r="C442" s="4" t="s">
        <v>286</v>
      </c>
      <c r="D442" s="4" t="s">
        <v>302</v>
      </c>
      <c r="E442" s="4" t="s">
        <v>294</v>
      </c>
      <c r="F442" s="4" t="s">
        <v>193</v>
      </c>
      <c r="G442" s="4" t="s">
        <v>0</v>
      </c>
      <c r="H442" s="4" t="s">
        <v>0</v>
      </c>
      <c r="I442" s="4" t="s">
        <v>0</v>
      </c>
      <c r="J442" s="23">
        <f t="shared" si="147"/>
        <v>352315</v>
      </c>
      <c r="K442" s="47">
        <f t="shared" si="147"/>
        <v>58000</v>
      </c>
      <c r="L442" s="23">
        <f t="shared" si="136"/>
        <v>294315</v>
      </c>
    </row>
    <row r="443" spans="1:12">
      <c r="A443" s="3" t="s">
        <v>192</v>
      </c>
      <c r="B443" s="4" t="s">
        <v>13</v>
      </c>
      <c r="C443" s="4" t="s">
        <v>286</v>
      </c>
      <c r="D443" s="4" t="s">
        <v>302</v>
      </c>
      <c r="E443" s="4" t="s">
        <v>294</v>
      </c>
      <c r="F443" s="4" t="s">
        <v>193</v>
      </c>
      <c r="G443" s="4" t="s">
        <v>0</v>
      </c>
      <c r="H443" s="4" t="s">
        <v>0</v>
      </c>
      <c r="I443" s="4" t="s">
        <v>0</v>
      </c>
      <c r="J443" s="23">
        <f t="shared" si="147"/>
        <v>352315</v>
      </c>
      <c r="K443" s="47">
        <f t="shared" si="147"/>
        <v>58000</v>
      </c>
      <c r="L443" s="23">
        <f t="shared" si="136"/>
        <v>294315</v>
      </c>
    </row>
    <row r="444" spans="1:12">
      <c r="A444" s="5" t="s">
        <v>50</v>
      </c>
      <c r="B444" s="6" t="s">
        <v>13</v>
      </c>
      <c r="C444" s="6" t="s">
        <v>286</v>
      </c>
      <c r="D444" s="6" t="s">
        <v>302</v>
      </c>
      <c r="E444" s="6" t="s">
        <v>294</v>
      </c>
      <c r="F444" s="6" t="s">
        <v>193</v>
      </c>
      <c r="G444" s="6" t="s">
        <v>51</v>
      </c>
      <c r="H444" s="6" t="s">
        <v>0</v>
      </c>
      <c r="I444" s="6" t="s">
        <v>0</v>
      </c>
      <c r="J444" s="24">
        <f t="shared" si="147"/>
        <v>352315</v>
      </c>
      <c r="K444" s="49">
        <f t="shared" si="147"/>
        <v>58000</v>
      </c>
      <c r="L444" s="23">
        <f t="shared" si="136"/>
        <v>294315</v>
      </c>
    </row>
    <row r="445" spans="1:12">
      <c r="A445" s="5" t="s">
        <v>148</v>
      </c>
      <c r="B445" s="6" t="s">
        <v>13</v>
      </c>
      <c r="C445" s="6" t="s">
        <v>286</v>
      </c>
      <c r="D445" s="6" t="s">
        <v>302</v>
      </c>
      <c r="E445" s="6" t="s">
        <v>294</v>
      </c>
      <c r="F445" s="6" t="s">
        <v>193</v>
      </c>
      <c r="G445" s="6" t="s">
        <v>51</v>
      </c>
      <c r="H445" s="6" t="s">
        <v>0</v>
      </c>
      <c r="I445" s="6" t="s">
        <v>149</v>
      </c>
      <c r="J445" s="21">
        <v>352315</v>
      </c>
      <c r="K445" s="48">
        <f>[1]Sheet1!$L$243</f>
        <v>58000</v>
      </c>
      <c r="L445" s="23">
        <f t="shared" si="136"/>
        <v>294315</v>
      </c>
    </row>
    <row r="446" spans="1:12">
      <c r="A446" s="17" t="s">
        <v>305</v>
      </c>
      <c r="B446" s="18" t="s">
        <v>13</v>
      </c>
      <c r="C446" s="18" t="s">
        <v>306</v>
      </c>
      <c r="D446" s="18" t="s">
        <v>0</v>
      </c>
      <c r="E446" s="18" t="s">
        <v>0</v>
      </c>
      <c r="F446" s="18" t="s">
        <v>0</v>
      </c>
      <c r="G446" s="18" t="s">
        <v>0</v>
      </c>
      <c r="H446" s="18" t="s">
        <v>0</v>
      </c>
      <c r="I446" s="18" t="s">
        <v>0</v>
      </c>
      <c r="J446" s="22">
        <f t="shared" ref="J446:K446" si="148">J447</f>
        <v>4802860</v>
      </c>
      <c r="K446" s="40">
        <f t="shared" si="148"/>
        <v>2965016.56</v>
      </c>
      <c r="L446" s="22">
        <f>J446-K446</f>
        <v>1837843.44</v>
      </c>
    </row>
    <row r="447" spans="1:12">
      <c r="A447" s="3" t="s">
        <v>307</v>
      </c>
      <c r="B447" s="4" t="s">
        <v>13</v>
      </c>
      <c r="C447" s="4" t="s">
        <v>306</v>
      </c>
      <c r="D447" s="4" t="s">
        <v>308</v>
      </c>
      <c r="E447" s="4" t="s">
        <v>0</v>
      </c>
      <c r="F447" s="4" t="s">
        <v>0</v>
      </c>
      <c r="G447" s="4" t="s">
        <v>0</v>
      </c>
      <c r="H447" s="4" t="s">
        <v>0</v>
      </c>
      <c r="I447" s="4" t="s">
        <v>0</v>
      </c>
      <c r="J447" s="23">
        <f>J448+J468+J478</f>
        <v>4802860</v>
      </c>
      <c r="K447" s="47">
        <f t="shared" ref="K447" si="149">K448+K468+K478</f>
        <v>2965016.56</v>
      </c>
      <c r="L447" s="23">
        <f>J447-K447</f>
        <v>1837843.44</v>
      </c>
    </row>
    <row r="448" spans="1:12">
      <c r="A448" s="3" t="s">
        <v>309</v>
      </c>
      <c r="B448" s="4" t="s">
        <v>13</v>
      </c>
      <c r="C448" s="4" t="s">
        <v>306</v>
      </c>
      <c r="D448" s="4" t="s">
        <v>308</v>
      </c>
      <c r="E448" s="4" t="s">
        <v>310</v>
      </c>
      <c r="F448" s="4" t="s">
        <v>0</v>
      </c>
      <c r="G448" s="4" t="s">
        <v>0</v>
      </c>
      <c r="H448" s="4" t="s">
        <v>0</v>
      </c>
      <c r="I448" s="4" t="s">
        <v>0</v>
      </c>
      <c r="J448" s="23">
        <f t="shared" ref="J448:K449" si="150">J449</f>
        <v>1651260</v>
      </c>
      <c r="K448" s="47">
        <f t="shared" si="150"/>
        <v>635466.56000000006</v>
      </c>
      <c r="L448" s="23">
        <f t="shared" ref="L448:L484" si="151">J448-K448</f>
        <v>1015793.44</v>
      </c>
    </row>
    <row r="449" spans="1:12" ht="25.5">
      <c r="A449" s="3" t="s">
        <v>311</v>
      </c>
      <c r="B449" s="4" t="s">
        <v>13</v>
      </c>
      <c r="C449" s="4" t="s">
        <v>306</v>
      </c>
      <c r="D449" s="4" t="s">
        <v>308</v>
      </c>
      <c r="E449" s="4" t="s">
        <v>312</v>
      </c>
      <c r="F449" s="4" t="s">
        <v>0</v>
      </c>
      <c r="G449" s="4" t="s">
        <v>0</v>
      </c>
      <c r="H449" s="4" t="s">
        <v>0</v>
      </c>
      <c r="I449" s="4" t="s">
        <v>0</v>
      </c>
      <c r="J449" s="23">
        <f t="shared" si="150"/>
        <v>1651260</v>
      </c>
      <c r="K449" s="47">
        <f t="shared" si="150"/>
        <v>635466.56000000006</v>
      </c>
      <c r="L449" s="23">
        <f t="shared" si="151"/>
        <v>1015793.44</v>
      </c>
    </row>
    <row r="450" spans="1:12" ht="38.25">
      <c r="A450" s="3" t="s">
        <v>313</v>
      </c>
      <c r="B450" s="4" t="s">
        <v>13</v>
      </c>
      <c r="C450" s="4" t="s">
        <v>306</v>
      </c>
      <c r="D450" s="4" t="s">
        <v>308</v>
      </c>
      <c r="E450" s="4" t="s">
        <v>314</v>
      </c>
      <c r="F450" s="4" t="s">
        <v>0</v>
      </c>
      <c r="G450" s="4" t="s">
        <v>0</v>
      </c>
      <c r="H450" s="4" t="s">
        <v>0</v>
      </c>
      <c r="I450" s="4" t="s">
        <v>0</v>
      </c>
      <c r="J450" s="23">
        <f>J451+J462</f>
        <v>1651260</v>
      </c>
      <c r="K450" s="47">
        <f>K451+K462</f>
        <v>635466.56000000006</v>
      </c>
      <c r="L450" s="23">
        <f t="shared" si="151"/>
        <v>1015793.44</v>
      </c>
    </row>
    <row r="451" spans="1:12">
      <c r="A451" s="3" t="s">
        <v>38</v>
      </c>
      <c r="B451" s="4" t="s">
        <v>13</v>
      </c>
      <c r="C451" s="4" t="s">
        <v>306</v>
      </c>
      <c r="D451" s="4" t="s">
        <v>308</v>
      </c>
      <c r="E451" s="4" t="s">
        <v>314</v>
      </c>
      <c r="F451" s="4" t="s">
        <v>39</v>
      </c>
      <c r="G451" s="4" t="s">
        <v>0</v>
      </c>
      <c r="H451" s="4" t="s">
        <v>0</v>
      </c>
      <c r="I451" s="4" t="s">
        <v>0</v>
      </c>
      <c r="J451" s="23">
        <f t="shared" ref="J451:K452" si="152">J452</f>
        <v>577970</v>
      </c>
      <c r="K451" s="47">
        <f t="shared" si="152"/>
        <v>152283.56</v>
      </c>
      <c r="L451" s="23">
        <f t="shared" si="151"/>
        <v>425686.44</v>
      </c>
    </row>
    <row r="452" spans="1:12">
      <c r="A452" s="3" t="s">
        <v>40</v>
      </c>
      <c r="B452" s="4" t="s">
        <v>13</v>
      </c>
      <c r="C452" s="4" t="s">
        <v>306</v>
      </c>
      <c r="D452" s="4" t="s">
        <v>308</v>
      </c>
      <c r="E452" s="4" t="s">
        <v>314</v>
      </c>
      <c r="F452" s="4" t="s">
        <v>41</v>
      </c>
      <c r="G452" s="4" t="s">
        <v>0</v>
      </c>
      <c r="H452" s="4" t="s">
        <v>0</v>
      </c>
      <c r="I452" s="4" t="s">
        <v>0</v>
      </c>
      <c r="J452" s="23">
        <f t="shared" si="152"/>
        <v>577970</v>
      </c>
      <c r="K452" s="47">
        <f t="shared" si="152"/>
        <v>152283.56</v>
      </c>
      <c r="L452" s="23">
        <f t="shared" si="151"/>
        <v>425686.44</v>
      </c>
    </row>
    <row r="453" spans="1:12" ht="38.25">
      <c r="A453" s="3" t="s">
        <v>48</v>
      </c>
      <c r="B453" s="4" t="s">
        <v>13</v>
      </c>
      <c r="C453" s="4" t="s">
        <v>306</v>
      </c>
      <c r="D453" s="4" t="s">
        <v>308</v>
      </c>
      <c r="E453" s="4" t="s">
        <v>314</v>
      </c>
      <c r="F453" s="4" t="s">
        <v>49</v>
      </c>
      <c r="G453" s="4" t="s">
        <v>0</v>
      </c>
      <c r="H453" s="4" t="s">
        <v>0</v>
      </c>
      <c r="I453" s="4" t="s">
        <v>0</v>
      </c>
      <c r="J453" s="23">
        <f>J454+J456+J458+J460</f>
        <v>577970</v>
      </c>
      <c r="K453" s="47">
        <f>K454+K456+K458+K460</f>
        <v>152283.56</v>
      </c>
      <c r="L453" s="23">
        <f t="shared" si="151"/>
        <v>425686.44</v>
      </c>
    </row>
    <row r="454" spans="1:12">
      <c r="A454" s="5" t="s">
        <v>90</v>
      </c>
      <c r="B454" s="6" t="s">
        <v>13</v>
      </c>
      <c r="C454" s="6" t="s">
        <v>306</v>
      </c>
      <c r="D454" s="6" t="s">
        <v>308</v>
      </c>
      <c r="E454" s="6" t="s">
        <v>314</v>
      </c>
      <c r="F454" s="6" t="s">
        <v>49</v>
      </c>
      <c r="G454" s="6" t="s">
        <v>91</v>
      </c>
      <c r="H454" s="6" t="s">
        <v>0</v>
      </c>
      <c r="I454" s="6" t="s">
        <v>0</v>
      </c>
      <c r="J454" s="24">
        <f t="shared" ref="J454:K454" si="153">J455</f>
        <v>44000</v>
      </c>
      <c r="K454" s="49">
        <f t="shared" si="153"/>
        <v>0</v>
      </c>
      <c r="L454" s="23">
        <f t="shared" si="151"/>
        <v>44000</v>
      </c>
    </row>
    <row r="455" spans="1:12">
      <c r="A455" s="5" t="s">
        <v>92</v>
      </c>
      <c r="B455" s="6" t="s">
        <v>13</v>
      </c>
      <c r="C455" s="6" t="s">
        <v>306</v>
      </c>
      <c r="D455" s="6" t="s">
        <v>308</v>
      </c>
      <c r="E455" s="6" t="s">
        <v>314</v>
      </c>
      <c r="F455" s="6" t="s">
        <v>49</v>
      </c>
      <c r="G455" s="6" t="s">
        <v>91</v>
      </c>
      <c r="H455" s="6" t="s">
        <v>0</v>
      </c>
      <c r="I455" s="6" t="s">
        <v>93</v>
      </c>
      <c r="J455" s="21">
        <v>44000</v>
      </c>
      <c r="K455" s="48">
        <v>0</v>
      </c>
      <c r="L455" s="23">
        <f t="shared" si="151"/>
        <v>44000</v>
      </c>
    </row>
    <row r="456" spans="1:12">
      <c r="A456" s="5" t="s">
        <v>50</v>
      </c>
      <c r="B456" s="6" t="s">
        <v>13</v>
      </c>
      <c r="C456" s="6" t="s">
        <v>306</v>
      </c>
      <c r="D456" s="6" t="s">
        <v>308</v>
      </c>
      <c r="E456" s="6" t="s">
        <v>314</v>
      </c>
      <c r="F456" s="6" t="s">
        <v>49</v>
      </c>
      <c r="G456" s="6"/>
      <c r="H456" s="6" t="s">
        <v>0</v>
      </c>
      <c r="I456" s="6" t="s">
        <v>0</v>
      </c>
      <c r="J456" s="24">
        <f t="shared" ref="J456:K456" si="154">J457</f>
        <v>485470</v>
      </c>
      <c r="K456" s="49">
        <f t="shared" si="154"/>
        <v>152283.56</v>
      </c>
      <c r="L456" s="23">
        <f t="shared" si="151"/>
        <v>333186.44</v>
      </c>
    </row>
    <row r="457" spans="1:12" ht="38.25">
      <c r="A457" s="5" t="s">
        <v>52</v>
      </c>
      <c r="B457" s="6" t="s">
        <v>13</v>
      </c>
      <c r="C457" s="6" t="s">
        <v>306</v>
      </c>
      <c r="D457" s="6" t="s">
        <v>308</v>
      </c>
      <c r="E457" s="6" t="s">
        <v>314</v>
      </c>
      <c r="F457" s="6" t="s">
        <v>49</v>
      </c>
      <c r="G457" s="6">
        <v>349</v>
      </c>
      <c r="H457" s="6" t="s">
        <v>0</v>
      </c>
      <c r="I457" s="6" t="s">
        <v>53</v>
      </c>
      <c r="J457" s="21">
        <v>485470</v>
      </c>
      <c r="K457" s="48">
        <f>[1]Sheet1!$L$253</f>
        <v>152283.56</v>
      </c>
      <c r="L457" s="23">
        <f t="shared" si="151"/>
        <v>333186.44</v>
      </c>
    </row>
    <row r="458" spans="1:12">
      <c r="A458" s="5" t="s">
        <v>86</v>
      </c>
      <c r="B458" s="6" t="s">
        <v>13</v>
      </c>
      <c r="C458" s="6" t="s">
        <v>306</v>
      </c>
      <c r="D458" s="6" t="s">
        <v>308</v>
      </c>
      <c r="E458" s="6" t="s">
        <v>314</v>
      </c>
      <c r="F458" s="6" t="s">
        <v>49</v>
      </c>
      <c r="G458" s="6" t="s">
        <v>87</v>
      </c>
      <c r="H458" s="6" t="s">
        <v>0</v>
      </c>
      <c r="I458" s="6" t="s">
        <v>0</v>
      </c>
      <c r="J458" s="24">
        <f t="shared" ref="J458:K458" si="155">J459</f>
        <v>41500</v>
      </c>
      <c r="K458" s="49">
        <f t="shared" si="155"/>
        <v>0</v>
      </c>
      <c r="L458" s="23">
        <f t="shared" si="151"/>
        <v>41500</v>
      </c>
    </row>
    <row r="459" spans="1:12">
      <c r="A459" s="5" t="s">
        <v>112</v>
      </c>
      <c r="B459" s="6" t="s">
        <v>13</v>
      </c>
      <c r="C459" s="6" t="s">
        <v>306</v>
      </c>
      <c r="D459" s="6" t="s">
        <v>308</v>
      </c>
      <c r="E459" s="6" t="s">
        <v>314</v>
      </c>
      <c r="F459" s="6" t="s">
        <v>49</v>
      </c>
      <c r="G459" s="6" t="s">
        <v>87</v>
      </c>
      <c r="H459" s="6" t="s">
        <v>0</v>
      </c>
      <c r="I459" s="6" t="s">
        <v>89</v>
      </c>
      <c r="J459" s="21">
        <v>41500</v>
      </c>
      <c r="K459" s="48">
        <v>0</v>
      </c>
      <c r="L459" s="23">
        <f t="shared" si="151"/>
        <v>41500</v>
      </c>
    </row>
    <row r="460" spans="1:12">
      <c r="A460" s="5" t="s">
        <v>44</v>
      </c>
      <c r="B460" s="6" t="s">
        <v>13</v>
      </c>
      <c r="C460" s="6" t="s">
        <v>306</v>
      </c>
      <c r="D460" s="6" t="s">
        <v>308</v>
      </c>
      <c r="E460" s="6" t="s">
        <v>314</v>
      </c>
      <c r="F460" s="6" t="s">
        <v>49</v>
      </c>
      <c r="G460" s="6" t="s">
        <v>45</v>
      </c>
      <c r="H460" s="6" t="s">
        <v>0</v>
      </c>
      <c r="I460" s="6" t="s">
        <v>0</v>
      </c>
      <c r="J460" s="24">
        <f t="shared" ref="J460:K460" si="156">J461</f>
        <v>7000</v>
      </c>
      <c r="K460" s="49">
        <f t="shared" si="156"/>
        <v>0</v>
      </c>
      <c r="L460" s="23">
        <f t="shared" si="151"/>
        <v>7000</v>
      </c>
    </row>
    <row r="461" spans="1:12">
      <c r="A461" s="5" t="s">
        <v>46</v>
      </c>
      <c r="B461" s="6" t="s">
        <v>13</v>
      </c>
      <c r="C461" s="6" t="s">
        <v>306</v>
      </c>
      <c r="D461" s="6" t="s">
        <v>308</v>
      </c>
      <c r="E461" s="6" t="s">
        <v>314</v>
      </c>
      <c r="F461" s="6" t="s">
        <v>49</v>
      </c>
      <c r="G461" s="6">
        <v>346</v>
      </c>
      <c r="H461" s="6" t="s">
        <v>0</v>
      </c>
      <c r="I461" s="6" t="s">
        <v>47</v>
      </c>
      <c r="J461" s="21">
        <v>7000</v>
      </c>
      <c r="K461" s="48">
        <v>0</v>
      </c>
      <c r="L461" s="23">
        <f t="shared" si="151"/>
        <v>7000</v>
      </c>
    </row>
    <row r="462" spans="1:12" ht="25.5">
      <c r="A462" s="3" t="s">
        <v>119</v>
      </c>
      <c r="B462" s="4" t="s">
        <v>13</v>
      </c>
      <c r="C462" s="4" t="s">
        <v>306</v>
      </c>
      <c r="D462" s="4" t="s">
        <v>308</v>
      </c>
      <c r="E462" s="4" t="s">
        <v>314</v>
      </c>
      <c r="F462" s="4" t="s">
        <v>120</v>
      </c>
      <c r="G462" s="4" t="s">
        <v>0</v>
      </c>
      <c r="H462" s="4" t="s">
        <v>0</v>
      </c>
      <c r="I462" s="4" t="s">
        <v>0</v>
      </c>
      <c r="J462" s="23">
        <f t="shared" ref="J462:K464" si="157">J463</f>
        <v>1073290</v>
      </c>
      <c r="K462" s="47">
        <f t="shared" si="157"/>
        <v>483183</v>
      </c>
      <c r="L462" s="23">
        <f t="shared" si="151"/>
        <v>590107</v>
      </c>
    </row>
    <row r="463" spans="1:12" ht="25.5">
      <c r="A463" s="3" t="s">
        <v>121</v>
      </c>
      <c r="B463" s="4" t="s">
        <v>13</v>
      </c>
      <c r="C463" s="4" t="s">
        <v>306</v>
      </c>
      <c r="D463" s="4" t="s">
        <v>308</v>
      </c>
      <c r="E463" s="4" t="s">
        <v>314</v>
      </c>
      <c r="F463" s="4">
        <v>310</v>
      </c>
      <c r="G463" s="4" t="s">
        <v>0</v>
      </c>
      <c r="H463" s="4" t="s">
        <v>0</v>
      </c>
      <c r="I463" s="4" t="s">
        <v>0</v>
      </c>
      <c r="J463" s="23">
        <f t="shared" si="157"/>
        <v>1073290</v>
      </c>
      <c r="K463" s="47">
        <f t="shared" si="157"/>
        <v>483183</v>
      </c>
      <c r="L463" s="23">
        <f t="shared" si="151"/>
        <v>590107</v>
      </c>
    </row>
    <row r="464" spans="1:12" ht="25.5">
      <c r="A464" s="3" t="s">
        <v>315</v>
      </c>
      <c r="B464" s="4" t="s">
        <v>13</v>
      </c>
      <c r="C464" s="4" t="s">
        <v>306</v>
      </c>
      <c r="D464" s="4" t="s">
        <v>308</v>
      </c>
      <c r="E464" s="4" t="s">
        <v>314</v>
      </c>
      <c r="F464" s="4">
        <v>313</v>
      </c>
      <c r="G464" s="4" t="s">
        <v>0</v>
      </c>
      <c r="H464" s="4" t="s">
        <v>0</v>
      </c>
      <c r="I464" s="4" t="s">
        <v>0</v>
      </c>
      <c r="J464" s="23">
        <f>J465</f>
        <v>1073290</v>
      </c>
      <c r="K464" s="47">
        <f t="shared" si="157"/>
        <v>483183</v>
      </c>
      <c r="L464" s="23">
        <f>J464-K464</f>
        <v>590107</v>
      </c>
    </row>
    <row r="465" spans="1:12">
      <c r="A465" s="5" t="s">
        <v>317</v>
      </c>
      <c r="B465" s="6" t="s">
        <v>13</v>
      </c>
      <c r="C465" s="6" t="s">
        <v>306</v>
      </c>
      <c r="D465" s="6" t="s">
        <v>308</v>
      </c>
      <c r="E465" s="6" t="s">
        <v>314</v>
      </c>
      <c r="F465" s="6">
        <v>313</v>
      </c>
      <c r="G465" s="6" t="s">
        <v>318</v>
      </c>
      <c r="H465" s="6" t="s">
        <v>0</v>
      </c>
      <c r="I465" s="6" t="s">
        <v>0</v>
      </c>
      <c r="J465" s="24">
        <f>J466+J467</f>
        <v>1073290</v>
      </c>
      <c r="K465" s="49">
        <f>K466+K467</f>
        <v>483183</v>
      </c>
      <c r="L465" s="23">
        <f t="shared" si="151"/>
        <v>590107</v>
      </c>
    </row>
    <row r="466" spans="1:12">
      <c r="A466" s="5" t="s">
        <v>319</v>
      </c>
      <c r="B466" s="6" t="s">
        <v>13</v>
      </c>
      <c r="C466" s="6" t="s">
        <v>306</v>
      </c>
      <c r="D466" s="6" t="s">
        <v>308</v>
      </c>
      <c r="E466" s="6" t="s">
        <v>314</v>
      </c>
      <c r="F466" s="6">
        <v>313</v>
      </c>
      <c r="G466" s="6" t="s">
        <v>318</v>
      </c>
      <c r="H466" s="6" t="s">
        <v>0</v>
      </c>
      <c r="I466" s="6" t="s">
        <v>320</v>
      </c>
      <c r="J466" s="21">
        <v>80790</v>
      </c>
      <c r="K466" s="48">
        <v>0</v>
      </c>
      <c r="L466" s="23">
        <f t="shared" si="151"/>
        <v>80790</v>
      </c>
    </row>
    <row r="467" spans="1:12">
      <c r="A467" s="5" t="s">
        <v>321</v>
      </c>
      <c r="B467" s="6" t="s">
        <v>13</v>
      </c>
      <c r="C467" s="6" t="s">
        <v>306</v>
      </c>
      <c r="D467" s="6" t="s">
        <v>308</v>
      </c>
      <c r="E467" s="6" t="s">
        <v>314</v>
      </c>
      <c r="F467" s="6">
        <v>313</v>
      </c>
      <c r="G467" s="6" t="s">
        <v>318</v>
      </c>
      <c r="H467" s="6" t="s">
        <v>0</v>
      </c>
      <c r="I467" s="6" t="s">
        <v>127</v>
      </c>
      <c r="J467" s="21">
        <v>992500</v>
      </c>
      <c r="K467" s="48">
        <f>[1]Sheet1!$L$254</f>
        <v>483183</v>
      </c>
      <c r="L467" s="23">
        <f t="shared" si="151"/>
        <v>509317</v>
      </c>
    </row>
    <row r="468" spans="1:12">
      <c r="A468" s="3" t="s">
        <v>202</v>
      </c>
      <c r="B468" s="4" t="s">
        <v>13</v>
      </c>
      <c r="C468" s="4" t="s">
        <v>306</v>
      </c>
      <c r="D468" s="4" t="s">
        <v>308</v>
      </c>
      <c r="E468" s="4" t="s">
        <v>203</v>
      </c>
      <c r="F468" s="4" t="s">
        <v>0</v>
      </c>
      <c r="G468" s="4" t="s">
        <v>0</v>
      </c>
      <c r="H468" s="4" t="s">
        <v>0</v>
      </c>
      <c r="I468" s="4" t="s">
        <v>0</v>
      </c>
      <c r="J468" s="23">
        <f t="shared" ref="J468:K473" si="158">J469</f>
        <v>1151600</v>
      </c>
      <c r="K468" s="47">
        <f t="shared" si="158"/>
        <v>329550</v>
      </c>
      <c r="L468" s="23">
        <f t="shared" si="151"/>
        <v>822050</v>
      </c>
    </row>
    <row r="469" spans="1:12">
      <c r="A469" s="3" t="s">
        <v>204</v>
      </c>
      <c r="B469" s="4" t="s">
        <v>13</v>
      </c>
      <c r="C469" s="4" t="s">
        <v>306</v>
      </c>
      <c r="D469" s="4" t="s">
        <v>308</v>
      </c>
      <c r="E469" s="4" t="s">
        <v>205</v>
      </c>
      <c r="F469" s="4" t="s">
        <v>0</v>
      </c>
      <c r="G469" s="4" t="s">
        <v>0</v>
      </c>
      <c r="H469" s="4" t="s">
        <v>0</v>
      </c>
      <c r="I469" s="4" t="s">
        <v>0</v>
      </c>
      <c r="J469" s="23">
        <f t="shared" si="158"/>
        <v>1151600</v>
      </c>
      <c r="K469" s="47">
        <f t="shared" si="158"/>
        <v>329550</v>
      </c>
      <c r="L469" s="23">
        <f t="shared" si="151"/>
        <v>822050</v>
      </c>
    </row>
    <row r="470" spans="1:12" ht="25.5">
      <c r="A470" s="3" t="s">
        <v>206</v>
      </c>
      <c r="B470" s="4" t="s">
        <v>13</v>
      </c>
      <c r="C470" s="4" t="s">
        <v>306</v>
      </c>
      <c r="D470" s="4" t="s">
        <v>308</v>
      </c>
      <c r="E470" s="4" t="s">
        <v>207</v>
      </c>
      <c r="F470" s="4" t="s">
        <v>0</v>
      </c>
      <c r="G470" s="4" t="s">
        <v>0</v>
      </c>
      <c r="H470" s="4" t="s">
        <v>0</v>
      </c>
      <c r="I470" s="4" t="s">
        <v>0</v>
      </c>
      <c r="J470" s="23">
        <f t="shared" si="158"/>
        <v>1151600</v>
      </c>
      <c r="K470" s="47">
        <f t="shared" si="158"/>
        <v>329550</v>
      </c>
      <c r="L470" s="23">
        <f t="shared" si="151"/>
        <v>822050</v>
      </c>
    </row>
    <row r="471" spans="1:12" ht="25.5">
      <c r="A471" s="3" t="s">
        <v>119</v>
      </c>
      <c r="B471" s="4" t="s">
        <v>13</v>
      </c>
      <c r="C471" s="4" t="s">
        <v>306</v>
      </c>
      <c r="D471" s="4" t="s">
        <v>308</v>
      </c>
      <c r="E471" s="4" t="s">
        <v>207</v>
      </c>
      <c r="F471" s="4" t="s">
        <v>120</v>
      </c>
      <c r="G471" s="4" t="s">
        <v>0</v>
      </c>
      <c r="H471" s="4" t="s">
        <v>0</v>
      </c>
      <c r="I471" s="4" t="s">
        <v>0</v>
      </c>
      <c r="J471" s="23">
        <f t="shared" si="158"/>
        <v>1151600</v>
      </c>
      <c r="K471" s="47">
        <f t="shared" si="158"/>
        <v>329550</v>
      </c>
      <c r="L471" s="23">
        <f t="shared" si="151"/>
        <v>822050</v>
      </c>
    </row>
    <row r="472" spans="1:12" ht="25.5">
      <c r="A472" s="3" t="s">
        <v>121</v>
      </c>
      <c r="B472" s="4" t="s">
        <v>13</v>
      </c>
      <c r="C472" s="4" t="s">
        <v>306</v>
      </c>
      <c r="D472" s="4" t="s">
        <v>308</v>
      </c>
      <c r="E472" s="4" t="s">
        <v>207</v>
      </c>
      <c r="F472" s="4" t="s">
        <v>122</v>
      </c>
      <c r="G472" s="4" t="s">
        <v>0</v>
      </c>
      <c r="H472" s="4" t="s">
        <v>0</v>
      </c>
      <c r="I472" s="4" t="s">
        <v>0</v>
      </c>
      <c r="J472" s="23">
        <f t="shared" si="158"/>
        <v>1151600</v>
      </c>
      <c r="K472" s="47">
        <f t="shared" si="158"/>
        <v>329550</v>
      </c>
      <c r="L472" s="23">
        <f t="shared" si="151"/>
        <v>822050</v>
      </c>
    </row>
    <row r="473" spans="1:12" ht="25.5">
      <c r="A473" s="3" t="s">
        <v>315</v>
      </c>
      <c r="B473" s="4" t="s">
        <v>13</v>
      </c>
      <c r="C473" s="4" t="s">
        <v>306</v>
      </c>
      <c r="D473" s="4" t="s">
        <v>308</v>
      </c>
      <c r="E473" s="4" t="s">
        <v>207</v>
      </c>
      <c r="F473" s="4" t="s">
        <v>316</v>
      </c>
      <c r="G473" s="4" t="s">
        <v>0</v>
      </c>
      <c r="H473" s="4" t="s">
        <v>0</v>
      </c>
      <c r="I473" s="4" t="s">
        <v>0</v>
      </c>
      <c r="J473" s="23">
        <f t="shared" si="158"/>
        <v>1151600</v>
      </c>
      <c r="K473" s="47">
        <f>K474</f>
        <v>329550</v>
      </c>
      <c r="L473" s="23">
        <f t="shared" si="151"/>
        <v>822050</v>
      </c>
    </row>
    <row r="474" spans="1:12">
      <c r="A474" s="5" t="s">
        <v>317</v>
      </c>
      <c r="B474" s="6" t="s">
        <v>13</v>
      </c>
      <c r="C474" s="6" t="s">
        <v>306</v>
      </c>
      <c r="D474" s="6" t="s">
        <v>308</v>
      </c>
      <c r="E474" s="6" t="s">
        <v>207</v>
      </c>
      <c r="F474" s="6" t="s">
        <v>316</v>
      </c>
      <c r="G474" s="6" t="s">
        <v>318</v>
      </c>
      <c r="H474" s="6" t="s">
        <v>0</v>
      </c>
      <c r="I474" s="6" t="s">
        <v>0</v>
      </c>
      <c r="J474" s="24">
        <f>J475+J476+J477</f>
        <v>1151600</v>
      </c>
      <c r="K474" s="49">
        <f>K475+K477</f>
        <v>329550</v>
      </c>
      <c r="L474" s="23">
        <f t="shared" si="151"/>
        <v>822050</v>
      </c>
    </row>
    <row r="475" spans="1:12">
      <c r="A475" s="5" t="s">
        <v>126</v>
      </c>
      <c r="B475" s="6" t="s">
        <v>13</v>
      </c>
      <c r="C475" s="6" t="s">
        <v>306</v>
      </c>
      <c r="D475" s="6" t="s">
        <v>308</v>
      </c>
      <c r="E475" s="6" t="s">
        <v>207</v>
      </c>
      <c r="F475" s="6" t="s">
        <v>316</v>
      </c>
      <c r="G475" s="6" t="s">
        <v>318</v>
      </c>
      <c r="H475" s="6" t="s">
        <v>0</v>
      </c>
      <c r="I475" s="6" t="s">
        <v>127</v>
      </c>
      <c r="J475" s="21">
        <v>800000</v>
      </c>
      <c r="K475" s="48">
        <f>[1]Sheet1!$L$257</f>
        <v>285000</v>
      </c>
      <c r="L475" s="23">
        <f t="shared" si="151"/>
        <v>515000</v>
      </c>
    </row>
    <row r="476" spans="1:12" ht="25.5">
      <c r="A476" s="57" t="s">
        <v>387</v>
      </c>
      <c r="B476" s="6"/>
      <c r="C476" s="6" t="s">
        <v>306</v>
      </c>
      <c r="D476" s="6" t="s">
        <v>308</v>
      </c>
      <c r="E476" s="6">
        <v>9950091012</v>
      </c>
      <c r="F476" s="6">
        <v>313</v>
      </c>
      <c r="G476" s="6" t="s">
        <v>318</v>
      </c>
      <c r="H476" s="6" t="s">
        <v>0</v>
      </c>
      <c r="I476" s="6">
        <v>1125</v>
      </c>
      <c r="J476" s="21">
        <v>49000</v>
      </c>
      <c r="K476" s="48"/>
      <c r="L476" s="23"/>
    </row>
    <row r="477" spans="1:12" ht="25.5">
      <c r="A477" s="57" t="s">
        <v>387</v>
      </c>
      <c r="B477" s="6" t="s">
        <v>13</v>
      </c>
      <c r="C477" s="6" t="s">
        <v>306</v>
      </c>
      <c r="D477" s="6" t="s">
        <v>308</v>
      </c>
      <c r="E477" s="6">
        <v>9950091012</v>
      </c>
      <c r="F477" s="6">
        <v>313</v>
      </c>
      <c r="G477" s="6" t="s">
        <v>318</v>
      </c>
      <c r="H477" s="6" t="s">
        <v>0</v>
      </c>
      <c r="I477" s="6" t="s">
        <v>127</v>
      </c>
      <c r="J477" s="21">
        <v>302600</v>
      </c>
      <c r="K477" s="48">
        <f>[1]Sheet1!$L$260</f>
        <v>44550</v>
      </c>
      <c r="L477" s="23">
        <f t="shared" si="151"/>
        <v>258050</v>
      </c>
    </row>
    <row r="478" spans="1:12" ht="25.5">
      <c r="A478" s="3" t="s">
        <v>236</v>
      </c>
      <c r="B478" s="4" t="s">
        <v>13</v>
      </c>
      <c r="C478" s="4" t="s">
        <v>306</v>
      </c>
      <c r="D478" s="4" t="s">
        <v>308</v>
      </c>
      <c r="E478" s="4" t="s">
        <v>237</v>
      </c>
      <c r="F478" s="4" t="s">
        <v>0</v>
      </c>
      <c r="G478" s="4" t="s">
        <v>0</v>
      </c>
      <c r="H478" s="4" t="s">
        <v>0</v>
      </c>
      <c r="I478" s="4" t="s">
        <v>0</v>
      </c>
      <c r="J478" s="23">
        <f t="shared" ref="J478:K483" si="159">J479</f>
        <v>2000000</v>
      </c>
      <c r="K478" s="47">
        <f t="shared" si="159"/>
        <v>2000000</v>
      </c>
      <c r="L478" s="23">
        <f t="shared" si="151"/>
        <v>0</v>
      </c>
    </row>
    <row r="479" spans="1:12" ht="25.5">
      <c r="A479" s="3" t="s">
        <v>238</v>
      </c>
      <c r="B479" s="4" t="s">
        <v>13</v>
      </c>
      <c r="C479" s="4" t="s">
        <v>306</v>
      </c>
      <c r="D479" s="4" t="s">
        <v>308</v>
      </c>
      <c r="E479" s="4" t="s">
        <v>239</v>
      </c>
      <c r="F479" s="4" t="s">
        <v>0</v>
      </c>
      <c r="G479" s="4" t="s">
        <v>0</v>
      </c>
      <c r="H479" s="4" t="s">
        <v>0</v>
      </c>
      <c r="I479" s="4" t="s">
        <v>0</v>
      </c>
      <c r="J479" s="23">
        <f t="shared" si="159"/>
        <v>2000000</v>
      </c>
      <c r="K479" s="47">
        <f t="shared" si="159"/>
        <v>2000000</v>
      </c>
      <c r="L479" s="23">
        <f t="shared" si="151"/>
        <v>0</v>
      </c>
    </row>
    <row r="480" spans="1:12" ht="38.25">
      <c r="A480" s="3" t="s">
        <v>322</v>
      </c>
      <c r="B480" s="4" t="s">
        <v>13</v>
      </c>
      <c r="C480" s="4" t="s">
        <v>306</v>
      </c>
      <c r="D480" s="4" t="s">
        <v>308</v>
      </c>
      <c r="E480" s="4" t="s">
        <v>323</v>
      </c>
      <c r="F480" s="4" t="s">
        <v>0</v>
      </c>
      <c r="G480" s="4" t="s">
        <v>0</v>
      </c>
      <c r="H480" s="4" t="s">
        <v>0</v>
      </c>
      <c r="I480" s="4" t="s">
        <v>0</v>
      </c>
      <c r="J480" s="23">
        <f t="shared" si="159"/>
        <v>2000000</v>
      </c>
      <c r="K480" s="47">
        <f t="shared" si="159"/>
        <v>2000000</v>
      </c>
      <c r="L480" s="23">
        <f>J480-K480</f>
        <v>0</v>
      </c>
    </row>
    <row r="481" spans="1:12">
      <c r="A481" s="3" t="s">
        <v>295</v>
      </c>
      <c r="B481" s="4" t="s">
        <v>13</v>
      </c>
      <c r="C481" s="4" t="s">
        <v>306</v>
      </c>
      <c r="D481" s="4" t="s">
        <v>308</v>
      </c>
      <c r="E481" s="4" t="s">
        <v>323</v>
      </c>
      <c r="F481" s="4" t="s">
        <v>296</v>
      </c>
      <c r="G481" s="4" t="s">
        <v>0</v>
      </c>
      <c r="H481" s="4" t="s">
        <v>0</v>
      </c>
      <c r="I481" s="4" t="s">
        <v>0</v>
      </c>
      <c r="J481" s="23">
        <f t="shared" si="159"/>
        <v>2000000</v>
      </c>
      <c r="K481" s="47">
        <f t="shared" si="159"/>
        <v>2000000</v>
      </c>
      <c r="L481" s="23">
        <f t="shared" si="151"/>
        <v>0</v>
      </c>
    </row>
    <row r="482" spans="1:12">
      <c r="A482" s="3" t="s">
        <v>0</v>
      </c>
      <c r="B482" s="4" t="s">
        <v>13</v>
      </c>
      <c r="C482" s="4" t="s">
        <v>306</v>
      </c>
      <c r="D482" s="4" t="s">
        <v>308</v>
      </c>
      <c r="E482" s="4" t="s">
        <v>323</v>
      </c>
      <c r="F482" s="4" t="s">
        <v>297</v>
      </c>
      <c r="G482" s="4" t="s">
        <v>0</v>
      </c>
      <c r="H482" s="4" t="s">
        <v>0</v>
      </c>
      <c r="I482" s="4" t="s">
        <v>0</v>
      </c>
      <c r="J482" s="23">
        <f t="shared" si="159"/>
        <v>2000000</v>
      </c>
      <c r="K482" s="47">
        <f t="shared" si="159"/>
        <v>2000000</v>
      </c>
      <c r="L482" s="23">
        <f t="shared" si="151"/>
        <v>0</v>
      </c>
    </row>
    <row r="483" spans="1:12">
      <c r="A483" s="3" t="s">
        <v>298</v>
      </c>
      <c r="B483" s="4" t="s">
        <v>13</v>
      </c>
      <c r="C483" s="4" t="s">
        <v>306</v>
      </c>
      <c r="D483" s="4" t="s">
        <v>308</v>
      </c>
      <c r="E483" s="4" t="s">
        <v>323</v>
      </c>
      <c r="F483" s="4" t="s">
        <v>297</v>
      </c>
      <c r="G483" s="4" t="s">
        <v>0</v>
      </c>
      <c r="H483" s="4" t="s">
        <v>0</v>
      </c>
      <c r="I483" s="4" t="s">
        <v>0</v>
      </c>
      <c r="J483" s="23">
        <f t="shared" si="159"/>
        <v>2000000</v>
      </c>
      <c r="K483" s="47">
        <f t="shared" si="159"/>
        <v>2000000</v>
      </c>
      <c r="L483" s="23">
        <f t="shared" si="151"/>
        <v>0</v>
      </c>
    </row>
    <row r="484" spans="1:12" ht="25.5">
      <c r="A484" s="5" t="s">
        <v>299</v>
      </c>
      <c r="B484" s="6" t="s">
        <v>13</v>
      </c>
      <c r="C484" s="6" t="s">
        <v>306</v>
      </c>
      <c r="D484" s="6" t="s">
        <v>308</v>
      </c>
      <c r="E484" s="6" t="s">
        <v>323</v>
      </c>
      <c r="F484" s="6" t="s">
        <v>297</v>
      </c>
      <c r="G484" s="6" t="s">
        <v>300</v>
      </c>
      <c r="H484" s="6" t="s">
        <v>0</v>
      </c>
      <c r="I484" s="6" t="s">
        <v>0</v>
      </c>
      <c r="J484" s="21">
        <v>2000000</v>
      </c>
      <c r="K484" s="48">
        <f>[1]Sheet1!$L$258</f>
        <v>2000000</v>
      </c>
      <c r="L484" s="23">
        <f t="shared" si="151"/>
        <v>0</v>
      </c>
    </row>
    <row r="485" spans="1:12">
      <c r="A485" s="17" t="s">
        <v>324</v>
      </c>
      <c r="B485" s="18" t="s">
        <v>13</v>
      </c>
      <c r="C485" s="18" t="s">
        <v>325</v>
      </c>
      <c r="D485" s="18" t="s">
        <v>0</v>
      </c>
      <c r="E485" s="18" t="s">
        <v>0</v>
      </c>
      <c r="F485" s="18" t="s">
        <v>0</v>
      </c>
      <c r="G485" s="18" t="s">
        <v>0</v>
      </c>
      <c r="H485" s="18" t="s">
        <v>0</v>
      </c>
      <c r="I485" s="18" t="s">
        <v>0</v>
      </c>
      <c r="J485" s="22">
        <f t="shared" ref="J485:K488" si="160">J486</f>
        <v>5440000</v>
      </c>
      <c r="K485" s="40">
        <f t="shared" si="160"/>
        <v>2363612.31</v>
      </c>
      <c r="L485" s="22">
        <f>J485-K485</f>
        <v>3076387.69</v>
      </c>
    </row>
    <row r="486" spans="1:12">
      <c r="A486" s="3" t="s">
        <v>326</v>
      </c>
      <c r="B486" s="4" t="s">
        <v>13</v>
      </c>
      <c r="C486" s="4" t="s">
        <v>325</v>
      </c>
      <c r="D486" s="4" t="s">
        <v>143</v>
      </c>
      <c r="E486" s="4" t="s">
        <v>0</v>
      </c>
      <c r="F486" s="4" t="s">
        <v>0</v>
      </c>
      <c r="G486" s="4" t="s">
        <v>0</v>
      </c>
      <c r="H486" s="4" t="s">
        <v>0</v>
      </c>
      <c r="I486" s="4" t="s">
        <v>0</v>
      </c>
      <c r="J486" s="23">
        <f t="shared" si="160"/>
        <v>5440000</v>
      </c>
      <c r="K486" s="47">
        <f t="shared" si="160"/>
        <v>2363612.31</v>
      </c>
      <c r="L486" s="23">
        <f>J486-K486</f>
        <v>3076387.69</v>
      </c>
    </row>
    <row r="487" spans="1:12">
      <c r="A487" s="3" t="s">
        <v>327</v>
      </c>
      <c r="B487" s="4" t="s">
        <v>13</v>
      </c>
      <c r="C487" s="4" t="s">
        <v>325</v>
      </c>
      <c r="D487" s="4" t="s">
        <v>143</v>
      </c>
      <c r="E487" s="4" t="s">
        <v>328</v>
      </c>
      <c r="F487" s="4" t="s">
        <v>0</v>
      </c>
      <c r="G487" s="4" t="s">
        <v>0</v>
      </c>
      <c r="H487" s="4" t="s">
        <v>0</v>
      </c>
      <c r="I487" s="4" t="s">
        <v>0</v>
      </c>
      <c r="J487" s="23">
        <f t="shared" si="160"/>
        <v>5440000</v>
      </c>
      <c r="K487" s="47">
        <f t="shared" si="160"/>
        <v>2363612.31</v>
      </c>
      <c r="L487" s="23">
        <f t="shared" ref="L487:L510" si="161">J487-K487</f>
        <v>3076387.69</v>
      </c>
    </row>
    <row r="488" spans="1:12">
      <c r="A488" s="3" t="s">
        <v>329</v>
      </c>
      <c r="B488" s="4" t="s">
        <v>13</v>
      </c>
      <c r="C488" s="4" t="s">
        <v>325</v>
      </c>
      <c r="D488" s="4" t="s">
        <v>143</v>
      </c>
      <c r="E488" s="4" t="s">
        <v>330</v>
      </c>
      <c r="F488" s="4" t="s">
        <v>0</v>
      </c>
      <c r="G488" s="4" t="s">
        <v>0</v>
      </c>
      <c r="H488" s="4" t="s">
        <v>0</v>
      </c>
      <c r="I488" s="4" t="s">
        <v>0</v>
      </c>
      <c r="J488" s="23">
        <f t="shared" si="160"/>
        <v>5440000</v>
      </c>
      <c r="K488" s="47">
        <f t="shared" si="160"/>
        <v>2363612.31</v>
      </c>
      <c r="L488" s="23">
        <f t="shared" si="161"/>
        <v>3076387.69</v>
      </c>
    </row>
    <row r="489" spans="1:12" ht="38.25">
      <c r="A489" s="3" t="s">
        <v>331</v>
      </c>
      <c r="B489" s="4" t="s">
        <v>13</v>
      </c>
      <c r="C489" s="4" t="s">
        <v>325</v>
      </c>
      <c r="D489" s="4" t="s">
        <v>143</v>
      </c>
      <c r="E489" s="4" t="s">
        <v>332</v>
      </c>
      <c r="F489" s="4" t="s">
        <v>0</v>
      </c>
      <c r="G489" s="4" t="s">
        <v>0</v>
      </c>
      <c r="H489" s="4" t="s">
        <v>0</v>
      </c>
      <c r="I489" s="4" t="s">
        <v>0</v>
      </c>
      <c r="J489" s="23">
        <f>J490+J495+J506</f>
        <v>5440000</v>
      </c>
      <c r="K489" s="47">
        <f>K490+K495+K506+K499+K501</f>
        <v>2363612.31</v>
      </c>
      <c r="L489" s="23">
        <f t="shared" si="161"/>
        <v>3076387.69</v>
      </c>
    </row>
    <row r="490" spans="1:12">
      <c r="A490" s="3" t="s">
        <v>24</v>
      </c>
      <c r="B490" s="4" t="s">
        <v>13</v>
      </c>
      <c r="C490" s="4" t="s">
        <v>325</v>
      </c>
      <c r="D490" s="4" t="s">
        <v>143</v>
      </c>
      <c r="E490" s="4" t="s">
        <v>332</v>
      </c>
      <c r="F490" s="4" t="s">
        <v>25</v>
      </c>
      <c r="G490" s="4" t="s">
        <v>0</v>
      </c>
      <c r="H490" s="4" t="s">
        <v>0</v>
      </c>
      <c r="I490" s="4" t="s">
        <v>0</v>
      </c>
      <c r="J490" s="23">
        <f t="shared" ref="J490:K493" si="162">J491</f>
        <v>2500000</v>
      </c>
      <c r="K490" s="47">
        <f t="shared" si="162"/>
        <v>1481890.23</v>
      </c>
      <c r="L490" s="23">
        <f t="shared" si="161"/>
        <v>1018109.77</v>
      </c>
    </row>
    <row r="491" spans="1:12">
      <c r="A491" s="3" t="s">
        <v>26</v>
      </c>
      <c r="B491" s="4" t="s">
        <v>13</v>
      </c>
      <c r="C491" s="4" t="s">
        <v>325</v>
      </c>
      <c r="D491" s="4" t="s">
        <v>143</v>
      </c>
      <c r="E491" s="4" t="s">
        <v>332</v>
      </c>
      <c r="F491" s="4" t="s">
        <v>27</v>
      </c>
      <c r="G491" s="4" t="s">
        <v>0</v>
      </c>
      <c r="H491" s="4" t="s">
        <v>0</v>
      </c>
      <c r="I491" s="4" t="s">
        <v>0</v>
      </c>
      <c r="J491" s="23">
        <f t="shared" si="162"/>
        <v>2500000</v>
      </c>
      <c r="K491" s="47">
        <f t="shared" si="162"/>
        <v>1481890.23</v>
      </c>
      <c r="L491" s="23">
        <f t="shared" si="161"/>
        <v>1018109.77</v>
      </c>
    </row>
    <row r="492" spans="1:12" ht="51">
      <c r="A492" s="3" t="s">
        <v>303</v>
      </c>
      <c r="B492" s="4" t="s">
        <v>13</v>
      </c>
      <c r="C492" s="4" t="s">
        <v>325</v>
      </c>
      <c r="D492" s="4" t="s">
        <v>143</v>
      </c>
      <c r="E492" s="4" t="s">
        <v>332</v>
      </c>
      <c r="F492" s="4" t="s">
        <v>304</v>
      </c>
      <c r="G492" s="4" t="s">
        <v>0</v>
      </c>
      <c r="H492" s="4" t="s">
        <v>0</v>
      </c>
      <c r="I492" s="4" t="s">
        <v>0</v>
      </c>
      <c r="J492" s="23">
        <f t="shared" si="162"/>
        <v>2500000</v>
      </c>
      <c r="K492" s="47">
        <f t="shared" si="162"/>
        <v>1481890.23</v>
      </c>
      <c r="L492" s="23">
        <f t="shared" si="161"/>
        <v>1018109.77</v>
      </c>
    </row>
    <row r="493" spans="1:12">
      <c r="A493" s="5" t="s">
        <v>50</v>
      </c>
      <c r="B493" s="6" t="s">
        <v>13</v>
      </c>
      <c r="C493" s="6" t="s">
        <v>325</v>
      </c>
      <c r="D493" s="6" t="s">
        <v>143</v>
      </c>
      <c r="E493" s="6" t="s">
        <v>332</v>
      </c>
      <c r="F493" s="6">
        <v>113</v>
      </c>
      <c r="G493" s="6">
        <v>226</v>
      </c>
      <c r="H493" s="6" t="s">
        <v>0</v>
      </c>
      <c r="I493" s="6" t="s">
        <v>0</v>
      </c>
      <c r="J493" s="24">
        <f t="shared" si="162"/>
        <v>2500000</v>
      </c>
      <c r="K493" s="49">
        <f t="shared" si="162"/>
        <v>1481890.23</v>
      </c>
      <c r="L493" s="23">
        <f t="shared" si="161"/>
        <v>1018109.77</v>
      </c>
    </row>
    <row r="494" spans="1:12">
      <c r="A494" s="5" t="s">
        <v>148</v>
      </c>
      <c r="B494" s="6" t="s">
        <v>13</v>
      </c>
      <c r="C494" s="6" t="s">
        <v>325</v>
      </c>
      <c r="D494" s="6" t="s">
        <v>143</v>
      </c>
      <c r="E494" s="6" t="s">
        <v>332</v>
      </c>
      <c r="F494" s="6">
        <v>113</v>
      </c>
      <c r="G494" s="6">
        <v>226</v>
      </c>
      <c r="H494" s="6" t="s">
        <v>0</v>
      </c>
      <c r="I494" s="6" t="s">
        <v>149</v>
      </c>
      <c r="J494" s="21">
        <v>2500000</v>
      </c>
      <c r="K494" s="48">
        <f>[1]Sheet1!$L$265</f>
        <v>1481890.23</v>
      </c>
      <c r="L494" s="23">
        <f t="shared" si="161"/>
        <v>1018109.77</v>
      </c>
    </row>
    <row r="495" spans="1:12">
      <c r="A495" s="3" t="s">
        <v>38</v>
      </c>
      <c r="B495" s="4" t="s">
        <v>13</v>
      </c>
      <c r="C495" s="4" t="s">
        <v>325</v>
      </c>
      <c r="D495" s="4" t="s">
        <v>143</v>
      </c>
      <c r="E495" s="4" t="s">
        <v>332</v>
      </c>
      <c r="F495" s="4" t="s">
        <v>39</v>
      </c>
      <c r="G495" s="4" t="s">
        <v>0</v>
      </c>
      <c r="H495" s="4" t="s">
        <v>0</v>
      </c>
      <c r="I495" s="4" t="s">
        <v>0</v>
      </c>
      <c r="J495" s="23">
        <f t="shared" ref="J495:K496" si="163">J496</f>
        <v>2840000</v>
      </c>
      <c r="K495" s="47">
        <f t="shared" si="163"/>
        <v>0</v>
      </c>
      <c r="L495" s="23">
        <f t="shared" si="161"/>
        <v>2840000</v>
      </c>
    </row>
    <row r="496" spans="1:12">
      <c r="A496" s="3" t="s">
        <v>40</v>
      </c>
      <c r="B496" s="4" t="s">
        <v>13</v>
      </c>
      <c r="C496" s="4" t="s">
        <v>325</v>
      </c>
      <c r="D496" s="4" t="s">
        <v>143</v>
      </c>
      <c r="E496" s="4" t="s">
        <v>332</v>
      </c>
      <c r="F496" s="4" t="s">
        <v>41</v>
      </c>
      <c r="G496" s="4" t="s">
        <v>0</v>
      </c>
      <c r="H496" s="4" t="s">
        <v>0</v>
      </c>
      <c r="I496" s="4" t="s">
        <v>0</v>
      </c>
      <c r="J496" s="23">
        <f t="shared" si="163"/>
        <v>2840000</v>
      </c>
      <c r="K496" s="47">
        <f t="shared" si="163"/>
        <v>0</v>
      </c>
      <c r="L496" s="23">
        <f t="shared" si="161"/>
        <v>2840000</v>
      </c>
    </row>
    <row r="497" spans="1:12" ht="38.25">
      <c r="A497" s="3" t="s">
        <v>48</v>
      </c>
      <c r="B497" s="4" t="s">
        <v>13</v>
      </c>
      <c r="C497" s="4" t="s">
        <v>325</v>
      </c>
      <c r="D497" s="4" t="s">
        <v>143</v>
      </c>
      <c r="E497" s="4" t="s">
        <v>332</v>
      </c>
      <c r="F497" s="4" t="s">
        <v>49</v>
      </c>
      <c r="G497" s="4" t="s">
        <v>0</v>
      </c>
      <c r="H497" s="4" t="s">
        <v>0</v>
      </c>
      <c r="I497" s="4" t="s">
        <v>0</v>
      </c>
      <c r="J497" s="23">
        <f>J498+J500+J502+J504</f>
        <v>2840000</v>
      </c>
      <c r="K497" s="47">
        <f>K498+K500+K502+K504</f>
        <v>0</v>
      </c>
      <c r="L497" s="23">
        <f t="shared" si="161"/>
        <v>2840000</v>
      </c>
    </row>
    <row r="498" spans="1:12">
      <c r="A498" s="5" t="s">
        <v>90</v>
      </c>
      <c r="B498" s="6" t="s">
        <v>13</v>
      </c>
      <c r="C498" s="6" t="s">
        <v>325</v>
      </c>
      <c r="D498" s="6" t="s">
        <v>143</v>
      </c>
      <c r="E498" s="6" t="s">
        <v>332</v>
      </c>
      <c r="F498" s="6" t="s">
        <v>49</v>
      </c>
      <c r="G498" s="6" t="s">
        <v>91</v>
      </c>
      <c r="H498" s="6" t="s">
        <v>0</v>
      </c>
      <c r="I498" s="6" t="s">
        <v>0</v>
      </c>
      <c r="J498" s="24">
        <f t="shared" ref="J498" si="164">J499</f>
        <v>700000</v>
      </c>
      <c r="K498" s="49"/>
      <c r="L498" s="23">
        <f t="shared" si="161"/>
        <v>700000</v>
      </c>
    </row>
    <row r="499" spans="1:12">
      <c r="A499" s="5" t="s">
        <v>92</v>
      </c>
      <c r="B499" s="6" t="s">
        <v>13</v>
      </c>
      <c r="C499" s="6" t="s">
        <v>325</v>
      </c>
      <c r="D499" s="6" t="s">
        <v>143</v>
      </c>
      <c r="E499" s="6" t="s">
        <v>332</v>
      </c>
      <c r="F499" s="6" t="s">
        <v>49</v>
      </c>
      <c r="G499" s="6" t="s">
        <v>91</v>
      </c>
      <c r="H499" s="6" t="s">
        <v>0</v>
      </c>
      <c r="I499" s="6" t="s">
        <v>93</v>
      </c>
      <c r="J499" s="21">
        <v>700000</v>
      </c>
      <c r="K499" s="48">
        <f>[1]Sheet1!$L$267</f>
        <v>252621.42</v>
      </c>
      <c r="L499" s="23">
        <f t="shared" si="161"/>
        <v>447378.57999999996</v>
      </c>
    </row>
    <row r="500" spans="1:12">
      <c r="A500" s="5" t="s">
        <v>50</v>
      </c>
      <c r="B500" s="6" t="s">
        <v>13</v>
      </c>
      <c r="C500" s="6" t="s">
        <v>325</v>
      </c>
      <c r="D500" s="6" t="s">
        <v>143</v>
      </c>
      <c r="E500" s="6" t="s">
        <v>332</v>
      </c>
      <c r="F500" s="6" t="s">
        <v>49</v>
      </c>
      <c r="G500" s="6"/>
      <c r="H500" s="6" t="s">
        <v>0</v>
      </c>
      <c r="I500" s="6" t="s">
        <v>0</v>
      </c>
      <c r="J500" s="24">
        <f t="shared" ref="J500" si="165">J501</f>
        <v>1255000</v>
      </c>
      <c r="K500" s="49"/>
      <c r="L500" s="23">
        <f t="shared" si="161"/>
        <v>1255000</v>
      </c>
    </row>
    <row r="501" spans="1:12">
      <c r="A501" s="5" t="s">
        <v>172</v>
      </c>
      <c r="B501" s="6" t="s">
        <v>13</v>
      </c>
      <c r="C501" s="6" t="s">
        <v>325</v>
      </c>
      <c r="D501" s="6" t="s">
        <v>143</v>
      </c>
      <c r="E501" s="6" t="s">
        <v>332</v>
      </c>
      <c r="F501" s="6" t="s">
        <v>49</v>
      </c>
      <c r="G501" s="6">
        <v>349</v>
      </c>
      <c r="H501" s="6" t="s">
        <v>0</v>
      </c>
      <c r="I501" s="6" t="s">
        <v>53</v>
      </c>
      <c r="J501" s="21">
        <v>1255000</v>
      </c>
      <c r="K501" s="48">
        <f>[1]Sheet1!$L$273</f>
        <v>546700.66</v>
      </c>
      <c r="L501" s="23">
        <f t="shared" si="161"/>
        <v>708299.34</v>
      </c>
    </row>
    <row r="502" spans="1:12">
      <c r="A502" s="5" t="s">
        <v>86</v>
      </c>
      <c r="B502" s="6" t="s">
        <v>13</v>
      </c>
      <c r="C502" s="6" t="s">
        <v>325</v>
      </c>
      <c r="D502" s="6" t="s">
        <v>143</v>
      </c>
      <c r="E502" s="6" t="s">
        <v>332</v>
      </c>
      <c r="F502" s="6" t="s">
        <v>49</v>
      </c>
      <c r="G502" s="6" t="s">
        <v>87</v>
      </c>
      <c r="H502" s="6" t="s">
        <v>0</v>
      </c>
      <c r="I502" s="6" t="s">
        <v>0</v>
      </c>
      <c r="J502" s="24">
        <f t="shared" ref="J502" si="166">J503</f>
        <v>685000</v>
      </c>
      <c r="K502" s="49"/>
      <c r="L502" s="23">
        <f t="shared" si="161"/>
        <v>685000</v>
      </c>
    </row>
    <row r="503" spans="1:12">
      <c r="A503" s="5" t="s">
        <v>112</v>
      </c>
      <c r="B503" s="6" t="s">
        <v>13</v>
      </c>
      <c r="C503" s="6" t="s">
        <v>325</v>
      </c>
      <c r="D503" s="6" t="s">
        <v>143</v>
      </c>
      <c r="E503" s="6" t="s">
        <v>332</v>
      </c>
      <c r="F503" s="6" t="s">
        <v>49</v>
      </c>
      <c r="G503" s="6" t="s">
        <v>87</v>
      </c>
      <c r="H503" s="6" t="s">
        <v>0</v>
      </c>
      <c r="I503" s="6" t="s">
        <v>89</v>
      </c>
      <c r="J503" s="21">
        <v>685000</v>
      </c>
      <c r="K503" s="48"/>
      <c r="L503" s="23">
        <f t="shared" si="161"/>
        <v>685000</v>
      </c>
    </row>
    <row r="504" spans="1:12">
      <c r="A504" s="5" t="s">
        <v>44</v>
      </c>
      <c r="B504" s="6" t="s">
        <v>13</v>
      </c>
      <c r="C504" s="6" t="s">
        <v>325</v>
      </c>
      <c r="D504" s="6" t="s">
        <v>143</v>
      </c>
      <c r="E504" s="6" t="s">
        <v>332</v>
      </c>
      <c r="F504" s="6" t="s">
        <v>49</v>
      </c>
      <c r="G504" s="6">
        <v>340</v>
      </c>
      <c r="H504" s="6" t="s">
        <v>0</v>
      </c>
      <c r="I504" s="6" t="s">
        <v>0</v>
      </c>
      <c r="J504" s="24">
        <f t="shared" ref="J504" si="167">J505</f>
        <v>200000</v>
      </c>
      <c r="K504" s="49"/>
      <c r="L504" s="23">
        <f t="shared" si="161"/>
        <v>200000</v>
      </c>
    </row>
    <row r="505" spans="1:12">
      <c r="A505" s="5" t="s">
        <v>46</v>
      </c>
      <c r="B505" s="6" t="s">
        <v>13</v>
      </c>
      <c r="C505" s="6" t="s">
        <v>325</v>
      </c>
      <c r="D505" s="6" t="s">
        <v>143</v>
      </c>
      <c r="E505" s="6" t="s">
        <v>332</v>
      </c>
      <c r="F505" s="6" t="s">
        <v>49</v>
      </c>
      <c r="G505" s="6">
        <v>346</v>
      </c>
      <c r="H505" s="6" t="s">
        <v>0</v>
      </c>
      <c r="I505" s="6" t="s">
        <v>47</v>
      </c>
      <c r="J505" s="21">
        <v>200000</v>
      </c>
      <c r="K505" s="48"/>
      <c r="L505" s="23">
        <f t="shared" si="161"/>
        <v>200000</v>
      </c>
    </row>
    <row r="506" spans="1:12" ht="25.5">
      <c r="A506" s="3" t="s">
        <v>119</v>
      </c>
      <c r="B506" s="4" t="s">
        <v>13</v>
      </c>
      <c r="C506" s="4" t="s">
        <v>325</v>
      </c>
      <c r="D506" s="4" t="s">
        <v>143</v>
      </c>
      <c r="E506" s="4" t="s">
        <v>332</v>
      </c>
      <c r="F506" s="4" t="s">
        <v>120</v>
      </c>
      <c r="G506" s="4" t="s">
        <v>0</v>
      </c>
      <c r="H506" s="4" t="s">
        <v>0</v>
      </c>
      <c r="I506" s="4" t="s">
        <v>0</v>
      </c>
      <c r="J506" s="23">
        <f t="shared" ref="J506:K509" si="168">J507</f>
        <v>100000</v>
      </c>
      <c r="K506" s="47">
        <f t="shared" si="168"/>
        <v>82400</v>
      </c>
      <c r="L506" s="23">
        <f t="shared" si="161"/>
        <v>17600</v>
      </c>
    </row>
    <row r="507" spans="1:12">
      <c r="A507" s="3" t="s">
        <v>192</v>
      </c>
      <c r="B507" s="4" t="s">
        <v>13</v>
      </c>
      <c r="C507" s="4" t="s">
        <v>325</v>
      </c>
      <c r="D507" s="4" t="s">
        <v>143</v>
      </c>
      <c r="E507" s="4" t="s">
        <v>332</v>
      </c>
      <c r="F507" s="4" t="s">
        <v>193</v>
      </c>
      <c r="G507" s="4" t="s">
        <v>0</v>
      </c>
      <c r="H507" s="4" t="s">
        <v>0</v>
      </c>
      <c r="I507" s="4" t="s">
        <v>0</v>
      </c>
      <c r="J507" s="23">
        <f t="shared" si="168"/>
        <v>100000</v>
      </c>
      <c r="K507" s="47">
        <f t="shared" si="168"/>
        <v>82400</v>
      </c>
      <c r="L507" s="23">
        <f t="shared" si="161"/>
        <v>17600</v>
      </c>
    </row>
    <row r="508" spans="1:12">
      <c r="A508" s="3" t="s">
        <v>192</v>
      </c>
      <c r="B508" s="4" t="s">
        <v>13</v>
      </c>
      <c r="C508" s="4" t="s">
        <v>325</v>
      </c>
      <c r="D508" s="4" t="s">
        <v>143</v>
      </c>
      <c r="E508" s="4" t="s">
        <v>332</v>
      </c>
      <c r="F508" s="4" t="s">
        <v>193</v>
      </c>
      <c r="G508" s="4" t="s">
        <v>0</v>
      </c>
      <c r="H508" s="4" t="s">
        <v>0</v>
      </c>
      <c r="I508" s="4" t="s">
        <v>0</v>
      </c>
      <c r="J508" s="23">
        <f t="shared" si="168"/>
        <v>100000</v>
      </c>
      <c r="K508" s="47">
        <f t="shared" si="168"/>
        <v>82400</v>
      </c>
      <c r="L508" s="23">
        <f t="shared" si="161"/>
        <v>17600</v>
      </c>
    </row>
    <row r="509" spans="1:12">
      <c r="A509" s="5" t="s">
        <v>50</v>
      </c>
      <c r="B509" s="6" t="s">
        <v>13</v>
      </c>
      <c r="C509" s="6" t="s">
        <v>325</v>
      </c>
      <c r="D509" s="6" t="s">
        <v>143</v>
      </c>
      <c r="E509" s="6" t="s">
        <v>332</v>
      </c>
      <c r="F509" s="6" t="s">
        <v>193</v>
      </c>
      <c r="G509" s="6" t="s">
        <v>51</v>
      </c>
      <c r="H509" s="6" t="s">
        <v>0</v>
      </c>
      <c r="I509" s="6" t="s">
        <v>0</v>
      </c>
      <c r="J509" s="24">
        <f t="shared" si="168"/>
        <v>100000</v>
      </c>
      <c r="K509" s="49">
        <f t="shared" si="168"/>
        <v>82400</v>
      </c>
      <c r="L509" s="23">
        <f t="shared" si="161"/>
        <v>17600</v>
      </c>
    </row>
    <row r="510" spans="1:12">
      <c r="A510" s="5" t="s">
        <v>148</v>
      </c>
      <c r="B510" s="6" t="s">
        <v>13</v>
      </c>
      <c r="C510" s="6" t="s">
        <v>325</v>
      </c>
      <c r="D510" s="6" t="s">
        <v>143</v>
      </c>
      <c r="E510" s="6" t="s">
        <v>332</v>
      </c>
      <c r="F510" s="6" t="s">
        <v>193</v>
      </c>
      <c r="G510" s="6" t="s">
        <v>51</v>
      </c>
      <c r="H510" s="6" t="s">
        <v>0</v>
      </c>
      <c r="I510" s="6" t="s">
        <v>149</v>
      </c>
      <c r="J510" s="21">
        <v>100000</v>
      </c>
      <c r="K510" s="48">
        <f>[1]Sheet1!$L$274</f>
        <v>82400</v>
      </c>
      <c r="L510" s="23">
        <f t="shared" si="161"/>
        <v>17600</v>
      </c>
    </row>
    <row r="511" spans="1:12">
      <c r="A511" s="17" t="s">
        <v>333</v>
      </c>
      <c r="B511" s="18" t="s">
        <v>13</v>
      </c>
      <c r="C511" s="18" t="s">
        <v>334</v>
      </c>
      <c r="D511" s="18" t="s">
        <v>0</v>
      </c>
      <c r="E511" s="18" t="s">
        <v>0</v>
      </c>
      <c r="F511" s="18" t="s">
        <v>0</v>
      </c>
      <c r="G511" s="18" t="s">
        <v>0</v>
      </c>
      <c r="H511" s="18" t="s">
        <v>0</v>
      </c>
      <c r="I511" s="18" t="s">
        <v>0</v>
      </c>
      <c r="J511" s="22">
        <f t="shared" ref="J511:K518" si="169">J512</f>
        <v>21000</v>
      </c>
      <c r="K511" s="40">
        <f t="shared" si="169"/>
        <v>19500.32</v>
      </c>
      <c r="L511" s="22">
        <f>J511-K511</f>
        <v>1499.6800000000003</v>
      </c>
    </row>
    <row r="512" spans="1:12">
      <c r="A512" s="3" t="s">
        <v>335</v>
      </c>
      <c r="B512" s="4" t="s">
        <v>13</v>
      </c>
      <c r="C512" s="4" t="s">
        <v>334</v>
      </c>
      <c r="D512" s="4" t="s">
        <v>336</v>
      </c>
      <c r="E512" s="4" t="s">
        <v>0</v>
      </c>
      <c r="F512" s="4" t="s">
        <v>0</v>
      </c>
      <c r="G512" s="4" t="s">
        <v>0</v>
      </c>
      <c r="H512" s="4" t="s">
        <v>0</v>
      </c>
      <c r="I512" s="4" t="s">
        <v>0</v>
      </c>
      <c r="J512" s="23">
        <f t="shared" si="169"/>
        <v>21000</v>
      </c>
      <c r="K512" s="47">
        <f t="shared" si="169"/>
        <v>19500.32</v>
      </c>
      <c r="L512" s="23">
        <f>J512-K512</f>
        <v>1499.6800000000003</v>
      </c>
    </row>
    <row r="513" spans="1:12">
      <c r="A513" s="3" t="s">
        <v>18</v>
      </c>
      <c r="B513" s="4" t="s">
        <v>13</v>
      </c>
      <c r="C513" s="4" t="s">
        <v>334</v>
      </c>
      <c r="D513" s="4" t="s">
        <v>336</v>
      </c>
      <c r="E513" s="4" t="s">
        <v>19</v>
      </c>
      <c r="F513" s="4" t="s">
        <v>0</v>
      </c>
      <c r="G513" s="4" t="s">
        <v>0</v>
      </c>
      <c r="H513" s="4" t="s">
        <v>0</v>
      </c>
      <c r="I513" s="4" t="s">
        <v>0</v>
      </c>
      <c r="J513" s="23">
        <f t="shared" si="169"/>
        <v>21000</v>
      </c>
      <c r="K513" s="47">
        <f t="shared" si="169"/>
        <v>19500.32</v>
      </c>
      <c r="L513" s="23">
        <f t="shared" ref="L513:L520" si="170">J513-K513</f>
        <v>1499.6800000000003</v>
      </c>
    </row>
    <row r="514" spans="1:12">
      <c r="A514" s="3" t="s">
        <v>115</v>
      </c>
      <c r="B514" s="4" t="s">
        <v>13</v>
      </c>
      <c r="C514" s="4" t="s">
        <v>334</v>
      </c>
      <c r="D514" s="4" t="s">
        <v>336</v>
      </c>
      <c r="E514" s="4" t="s">
        <v>116</v>
      </c>
      <c r="F514" s="4" t="s">
        <v>0</v>
      </c>
      <c r="G514" s="4" t="s">
        <v>0</v>
      </c>
      <c r="H514" s="4" t="s">
        <v>0</v>
      </c>
      <c r="I514" s="4" t="s">
        <v>0</v>
      </c>
      <c r="J514" s="23">
        <f t="shared" si="169"/>
        <v>21000</v>
      </c>
      <c r="K514" s="47">
        <f t="shared" si="169"/>
        <v>19500.32</v>
      </c>
      <c r="L514" s="23">
        <f t="shared" si="170"/>
        <v>1499.6800000000003</v>
      </c>
    </row>
    <row r="515" spans="1:12">
      <c r="A515" s="3" t="s">
        <v>337</v>
      </c>
      <c r="B515" s="4" t="s">
        <v>13</v>
      </c>
      <c r="C515" s="4" t="s">
        <v>334</v>
      </c>
      <c r="D515" s="4" t="s">
        <v>336</v>
      </c>
      <c r="E515" s="4" t="s">
        <v>338</v>
      </c>
      <c r="F515" s="4" t="s">
        <v>0</v>
      </c>
      <c r="G515" s="4" t="s">
        <v>0</v>
      </c>
      <c r="H515" s="4" t="s">
        <v>0</v>
      </c>
      <c r="I515" s="4" t="s">
        <v>0</v>
      </c>
      <c r="J515" s="23">
        <f t="shared" si="169"/>
        <v>21000</v>
      </c>
      <c r="K515" s="47">
        <f t="shared" si="169"/>
        <v>19500.32</v>
      </c>
      <c r="L515" s="23">
        <f t="shared" si="170"/>
        <v>1499.6800000000003</v>
      </c>
    </row>
    <row r="516" spans="1:12">
      <c r="A516" s="3" t="s">
        <v>38</v>
      </c>
      <c r="B516" s="4" t="s">
        <v>13</v>
      </c>
      <c r="C516" s="4" t="s">
        <v>334</v>
      </c>
      <c r="D516" s="4" t="s">
        <v>336</v>
      </c>
      <c r="E516" s="4" t="s">
        <v>338</v>
      </c>
      <c r="F516" s="4" t="s">
        <v>39</v>
      </c>
      <c r="G516" s="4" t="s">
        <v>0</v>
      </c>
      <c r="H516" s="4" t="s">
        <v>0</v>
      </c>
      <c r="I516" s="4" t="s">
        <v>0</v>
      </c>
      <c r="J516" s="23">
        <f t="shared" si="169"/>
        <v>21000</v>
      </c>
      <c r="K516" s="47">
        <f t="shared" si="169"/>
        <v>19500.32</v>
      </c>
      <c r="L516" s="23">
        <f t="shared" si="170"/>
        <v>1499.6800000000003</v>
      </c>
    </row>
    <row r="517" spans="1:12">
      <c r="A517" s="3" t="s">
        <v>40</v>
      </c>
      <c r="B517" s="4" t="s">
        <v>13</v>
      </c>
      <c r="C517" s="4" t="s">
        <v>334</v>
      </c>
      <c r="D517" s="4" t="s">
        <v>336</v>
      </c>
      <c r="E517" s="4" t="s">
        <v>338</v>
      </c>
      <c r="F517" s="4" t="s">
        <v>41</v>
      </c>
      <c r="G517" s="4" t="s">
        <v>0</v>
      </c>
      <c r="H517" s="4" t="s">
        <v>0</v>
      </c>
      <c r="I517" s="4" t="s">
        <v>0</v>
      </c>
      <c r="J517" s="23">
        <f t="shared" si="169"/>
        <v>21000</v>
      </c>
      <c r="K517" s="47">
        <f t="shared" si="169"/>
        <v>19500.32</v>
      </c>
      <c r="L517" s="23">
        <f t="shared" si="170"/>
        <v>1499.6800000000003</v>
      </c>
    </row>
    <row r="518" spans="1:12">
      <c r="A518" s="3" t="s">
        <v>42</v>
      </c>
      <c r="B518" s="4" t="s">
        <v>13</v>
      </c>
      <c r="C518" s="4" t="s">
        <v>334</v>
      </c>
      <c r="D518" s="4" t="s">
        <v>336</v>
      </c>
      <c r="E518" s="4" t="s">
        <v>338</v>
      </c>
      <c r="F518" s="4" t="s">
        <v>43</v>
      </c>
      <c r="G518" s="4" t="s">
        <v>0</v>
      </c>
      <c r="H518" s="4" t="s">
        <v>0</v>
      </c>
      <c r="I518" s="4" t="s">
        <v>0</v>
      </c>
      <c r="J518" s="23">
        <f t="shared" si="169"/>
        <v>21000</v>
      </c>
      <c r="K518" s="47">
        <f t="shared" si="169"/>
        <v>19500.32</v>
      </c>
      <c r="L518" s="23">
        <f t="shared" si="170"/>
        <v>1499.6800000000003</v>
      </c>
    </row>
    <row r="519" spans="1:12">
      <c r="A519" s="5" t="s">
        <v>64</v>
      </c>
      <c r="B519" s="6" t="s">
        <v>13</v>
      </c>
      <c r="C519" s="6" t="s">
        <v>334</v>
      </c>
      <c r="D519" s="6" t="s">
        <v>336</v>
      </c>
      <c r="E519" s="6" t="s">
        <v>338</v>
      </c>
      <c r="F519" s="6" t="s">
        <v>43</v>
      </c>
      <c r="G519" s="6" t="s">
        <v>65</v>
      </c>
      <c r="H519" s="6" t="s">
        <v>0</v>
      </c>
      <c r="I519" s="6" t="s">
        <v>0</v>
      </c>
      <c r="J519" s="24">
        <f>J520+J521</f>
        <v>21000</v>
      </c>
      <c r="K519" s="49">
        <f>K520+K521</f>
        <v>19500.32</v>
      </c>
      <c r="L519" s="23">
        <f t="shared" si="170"/>
        <v>1499.6800000000003</v>
      </c>
    </row>
    <row r="520" spans="1:12">
      <c r="A520" s="5" t="s">
        <v>84</v>
      </c>
      <c r="B520" s="6" t="s">
        <v>13</v>
      </c>
      <c r="C520" s="6" t="s">
        <v>334</v>
      </c>
      <c r="D520" s="6" t="s">
        <v>336</v>
      </c>
      <c r="E520" s="6" t="s">
        <v>338</v>
      </c>
      <c r="F520" s="6" t="s">
        <v>43</v>
      </c>
      <c r="G520" s="6" t="s">
        <v>65</v>
      </c>
      <c r="H520" s="6" t="s">
        <v>0</v>
      </c>
      <c r="I520" s="6" t="s">
        <v>85</v>
      </c>
      <c r="J520" s="21">
        <v>20999.68</v>
      </c>
      <c r="K520" s="48">
        <f>[1]Sheet1!$L$279</f>
        <v>19500</v>
      </c>
      <c r="L520" s="23">
        <f t="shared" si="170"/>
        <v>1499.6800000000003</v>
      </c>
    </row>
    <row r="521" spans="1:12">
      <c r="A521" s="5"/>
      <c r="B521" s="6" t="s">
        <v>13</v>
      </c>
      <c r="C521" s="6" t="s">
        <v>334</v>
      </c>
      <c r="D521" s="6" t="s">
        <v>336</v>
      </c>
      <c r="E521" s="6" t="s">
        <v>338</v>
      </c>
      <c r="F521" s="6" t="s">
        <v>43</v>
      </c>
      <c r="G521" s="6" t="s">
        <v>65</v>
      </c>
      <c r="H521" s="6" t="s">
        <v>0</v>
      </c>
      <c r="I521" s="6">
        <v>1140</v>
      </c>
      <c r="J521" s="21">
        <v>0.32</v>
      </c>
      <c r="K521" s="48">
        <v>0.32</v>
      </c>
      <c r="L521" s="23"/>
    </row>
    <row r="522" spans="1:12" ht="25.5">
      <c r="A522" s="17" t="s">
        <v>339</v>
      </c>
      <c r="B522" s="18" t="s">
        <v>13</v>
      </c>
      <c r="C522" s="18" t="s">
        <v>340</v>
      </c>
      <c r="D522" s="18" t="s">
        <v>0</v>
      </c>
      <c r="E522" s="18" t="s">
        <v>0</v>
      </c>
      <c r="F522" s="18" t="s">
        <v>0</v>
      </c>
      <c r="G522" s="18" t="s">
        <v>0</v>
      </c>
      <c r="H522" s="18" t="s">
        <v>0</v>
      </c>
      <c r="I522" s="18" t="s">
        <v>0</v>
      </c>
      <c r="J522" s="22">
        <f t="shared" ref="J522:K524" si="171">J523</f>
        <v>4483966.05</v>
      </c>
      <c r="K522" s="40">
        <f t="shared" si="171"/>
        <v>2437930.7000000002</v>
      </c>
      <c r="L522" s="22">
        <f>J522-K522</f>
        <v>2046035.3499999996</v>
      </c>
    </row>
    <row r="523" spans="1:12" ht="25.5">
      <c r="A523" s="3" t="s">
        <v>341</v>
      </c>
      <c r="B523" s="4" t="s">
        <v>13</v>
      </c>
      <c r="C523" s="4" t="s">
        <v>340</v>
      </c>
      <c r="D523" s="4" t="s">
        <v>342</v>
      </c>
      <c r="E523" s="4" t="s">
        <v>0</v>
      </c>
      <c r="F523" s="4" t="s">
        <v>0</v>
      </c>
      <c r="G523" s="4" t="s">
        <v>0</v>
      </c>
      <c r="H523" s="4" t="s">
        <v>0</v>
      </c>
      <c r="I523" s="4" t="s">
        <v>0</v>
      </c>
      <c r="J523" s="23">
        <f t="shared" si="171"/>
        <v>4483966.05</v>
      </c>
      <c r="K523" s="47">
        <f t="shared" si="171"/>
        <v>2437930.7000000002</v>
      </c>
      <c r="L523" s="23">
        <f>J523-K523</f>
        <v>2046035.3499999996</v>
      </c>
    </row>
    <row r="524" spans="1:12">
      <c r="A524" s="3" t="s">
        <v>18</v>
      </c>
      <c r="B524" s="4" t="s">
        <v>13</v>
      </c>
      <c r="C524" s="4" t="s">
        <v>340</v>
      </c>
      <c r="D524" s="4" t="s">
        <v>342</v>
      </c>
      <c r="E524" s="4" t="s">
        <v>19</v>
      </c>
      <c r="F524" s="4" t="s">
        <v>0</v>
      </c>
      <c r="G524" s="4" t="s">
        <v>0</v>
      </c>
      <c r="H524" s="4" t="s">
        <v>0</v>
      </c>
      <c r="I524" s="4" t="s">
        <v>0</v>
      </c>
      <c r="J524" s="23">
        <f t="shared" si="171"/>
        <v>4483966.05</v>
      </c>
      <c r="K524" s="47">
        <f t="shared" si="171"/>
        <v>2437930.7000000002</v>
      </c>
      <c r="L524" s="23">
        <f t="shared" ref="L524:L535" si="172">J524-K524</f>
        <v>2046035.3499999996</v>
      </c>
    </row>
    <row r="525" spans="1:12">
      <c r="A525" s="3" t="s">
        <v>295</v>
      </c>
      <c r="B525" s="4" t="s">
        <v>13</v>
      </c>
      <c r="C525" s="4" t="s">
        <v>340</v>
      </c>
      <c r="D525" s="4" t="s">
        <v>342</v>
      </c>
      <c r="E525" s="4" t="s">
        <v>343</v>
      </c>
      <c r="F525" s="4" t="s">
        <v>0</v>
      </c>
      <c r="G525" s="4" t="s">
        <v>0</v>
      </c>
      <c r="H525" s="4" t="s">
        <v>0</v>
      </c>
      <c r="I525" s="4" t="s">
        <v>0</v>
      </c>
      <c r="J525" s="23">
        <f t="shared" ref="J525" si="173">J526+J532</f>
        <v>4483966.05</v>
      </c>
      <c r="K525" s="47">
        <f>K526+K532</f>
        <v>2437930.7000000002</v>
      </c>
      <c r="L525" s="23">
        <f t="shared" si="172"/>
        <v>2046035.3499999996</v>
      </c>
    </row>
    <row r="526" spans="1:12" ht="25.5">
      <c r="A526" s="3" t="s">
        <v>344</v>
      </c>
      <c r="B526" s="4" t="s">
        <v>13</v>
      </c>
      <c r="C526" s="4" t="s">
        <v>340</v>
      </c>
      <c r="D526" s="4" t="s">
        <v>342</v>
      </c>
      <c r="E526" s="4" t="s">
        <v>345</v>
      </c>
      <c r="F526" s="4" t="s">
        <v>0</v>
      </c>
      <c r="G526" s="4" t="s">
        <v>0</v>
      </c>
      <c r="H526" s="4" t="s">
        <v>0</v>
      </c>
      <c r="I526" s="4" t="s">
        <v>0</v>
      </c>
      <c r="J526" s="23">
        <f t="shared" ref="J526:K529" si="174">J527</f>
        <v>3158000</v>
      </c>
      <c r="K526" s="47">
        <f t="shared" si="174"/>
        <v>1579000</v>
      </c>
      <c r="L526" s="23">
        <f t="shared" si="172"/>
        <v>1579000</v>
      </c>
    </row>
    <row r="527" spans="1:12">
      <c r="A527" s="3" t="s">
        <v>295</v>
      </c>
      <c r="B527" s="4" t="s">
        <v>13</v>
      </c>
      <c r="C527" s="4" t="s">
        <v>340</v>
      </c>
      <c r="D527" s="4" t="s">
        <v>342</v>
      </c>
      <c r="E527" s="4" t="s">
        <v>345</v>
      </c>
      <c r="F527" s="4" t="s">
        <v>296</v>
      </c>
      <c r="G527" s="4" t="s">
        <v>0</v>
      </c>
      <c r="H527" s="4" t="s">
        <v>0</v>
      </c>
      <c r="I527" s="4" t="s">
        <v>0</v>
      </c>
      <c r="J527" s="23">
        <f t="shared" si="174"/>
        <v>3158000</v>
      </c>
      <c r="K527" s="47">
        <f t="shared" si="174"/>
        <v>1579000</v>
      </c>
      <c r="L527" s="23">
        <f t="shared" si="172"/>
        <v>1579000</v>
      </c>
    </row>
    <row r="528" spans="1:12">
      <c r="A528" s="3" t="s">
        <v>346</v>
      </c>
      <c r="B528" s="4" t="s">
        <v>13</v>
      </c>
      <c r="C528" s="4" t="s">
        <v>340</v>
      </c>
      <c r="D528" s="4" t="s">
        <v>342</v>
      </c>
      <c r="E528" s="4" t="s">
        <v>345</v>
      </c>
      <c r="F528" s="4" t="s">
        <v>347</v>
      </c>
      <c r="G528" s="4" t="s">
        <v>0</v>
      </c>
      <c r="H528" s="4" t="s">
        <v>0</v>
      </c>
      <c r="I528" s="4" t="s">
        <v>0</v>
      </c>
      <c r="J528" s="23">
        <f t="shared" si="174"/>
        <v>3158000</v>
      </c>
      <c r="K528" s="47">
        <f t="shared" si="174"/>
        <v>1579000</v>
      </c>
      <c r="L528" s="23">
        <f t="shared" si="172"/>
        <v>1579000</v>
      </c>
    </row>
    <row r="529" spans="1:12" ht="51">
      <c r="A529" s="3" t="s">
        <v>348</v>
      </c>
      <c r="B529" s="4" t="s">
        <v>13</v>
      </c>
      <c r="C529" s="4" t="s">
        <v>340</v>
      </c>
      <c r="D529" s="4" t="s">
        <v>342</v>
      </c>
      <c r="E529" s="4" t="s">
        <v>345</v>
      </c>
      <c r="F529" s="4" t="s">
        <v>349</v>
      </c>
      <c r="G529" s="4" t="s">
        <v>0</v>
      </c>
      <c r="H529" s="4" t="s">
        <v>0</v>
      </c>
      <c r="I529" s="4" t="s">
        <v>0</v>
      </c>
      <c r="J529" s="23">
        <f t="shared" si="174"/>
        <v>3158000</v>
      </c>
      <c r="K529" s="47">
        <f t="shared" si="174"/>
        <v>1579000</v>
      </c>
      <c r="L529" s="23">
        <f t="shared" si="172"/>
        <v>1579000</v>
      </c>
    </row>
    <row r="530" spans="1:12" ht="25.5">
      <c r="A530" s="5" t="s">
        <v>299</v>
      </c>
      <c r="B530" s="6" t="s">
        <v>13</v>
      </c>
      <c r="C530" s="6" t="s">
        <v>340</v>
      </c>
      <c r="D530" s="6" t="s">
        <v>342</v>
      </c>
      <c r="E530" s="6" t="s">
        <v>345</v>
      </c>
      <c r="F530" s="6" t="s">
        <v>349</v>
      </c>
      <c r="G530" s="6" t="s">
        <v>300</v>
      </c>
      <c r="H530" s="6" t="s">
        <v>0</v>
      </c>
      <c r="I530" s="6" t="s">
        <v>0</v>
      </c>
      <c r="J530" s="21">
        <v>3158000</v>
      </c>
      <c r="K530" s="48">
        <f>[1]Sheet1!$L$285</f>
        <v>1579000</v>
      </c>
      <c r="L530" s="23">
        <f t="shared" si="172"/>
        <v>1579000</v>
      </c>
    </row>
    <row r="531" spans="1:12" ht="76.5">
      <c r="A531" s="3" t="s">
        <v>350</v>
      </c>
      <c r="B531" s="4" t="s">
        <v>13</v>
      </c>
      <c r="C531" s="4" t="s">
        <v>340</v>
      </c>
      <c r="D531" s="4" t="s">
        <v>342</v>
      </c>
      <c r="E531" s="4" t="s">
        <v>351</v>
      </c>
      <c r="F531" s="4" t="s">
        <v>0</v>
      </c>
      <c r="G531" s="4" t="s">
        <v>0</v>
      </c>
      <c r="H531" s="4" t="s">
        <v>0</v>
      </c>
      <c r="I531" s="4" t="s">
        <v>0</v>
      </c>
      <c r="J531" s="23">
        <f t="shared" ref="J531:K534" si="175">J532</f>
        <v>1325966.05</v>
      </c>
      <c r="K531" s="47">
        <f t="shared" si="175"/>
        <v>858930.7</v>
      </c>
      <c r="L531" s="23">
        <f t="shared" si="172"/>
        <v>467035.35000000009</v>
      </c>
    </row>
    <row r="532" spans="1:12">
      <c r="A532" s="3" t="s">
        <v>295</v>
      </c>
      <c r="B532" s="4" t="s">
        <v>13</v>
      </c>
      <c r="C532" s="4" t="s">
        <v>340</v>
      </c>
      <c r="D532" s="4" t="s">
        <v>342</v>
      </c>
      <c r="E532" s="4" t="s">
        <v>351</v>
      </c>
      <c r="F532" s="4" t="s">
        <v>296</v>
      </c>
      <c r="G532" s="4" t="s">
        <v>0</v>
      </c>
      <c r="H532" s="4" t="s">
        <v>0</v>
      </c>
      <c r="I532" s="4" t="s">
        <v>0</v>
      </c>
      <c r="J532" s="23">
        <f>J533</f>
        <v>1325966.05</v>
      </c>
      <c r="K532" s="47">
        <f>K533</f>
        <v>858930.7</v>
      </c>
      <c r="L532" s="23">
        <f t="shared" si="172"/>
        <v>467035.35000000009</v>
      </c>
    </row>
    <row r="533" spans="1:12">
      <c r="A533" s="3" t="s">
        <v>0</v>
      </c>
      <c r="B533" s="4" t="s">
        <v>13</v>
      </c>
      <c r="C533" s="4" t="s">
        <v>340</v>
      </c>
      <c r="D533" s="4" t="s">
        <v>342</v>
      </c>
      <c r="E533" s="4" t="s">
        <v>351</v>
      </c>
      <c r="F533" s="4" t="s">
        <v>297</v>
      </c>
      <c r="G533" s="4" t="s">
        <v>0</v>
      </c>
      <c r="H533" s="4" t="s">
        <v>0</v>
      </c>
      <c r="I533" s="4" t="s">
        <v>0</v>
      </c>
      <c r="J533" s="23">
        <f t="shared" si="175"/>
        <v>1325966.05</v>
      </c>
      <c r="K533" s="47">
        <f t="shared" si="175"/>
        <v>858930.7</v>
      </c>
      <c r="L533" s="23">
        <f t="shared" si="172"/>
        <v>467035.35000000009</v>
      </c>
    </row>
    <row r="534" spans="1:12">
      <c r="A534" s="3" t="s">
        <v>298</v>
      </c>
      <c r="B534" s="4" t="s">
        <v>13</v>
      </c>
      <c r="C534" s="4" t="s">
        <v>340</v>
      </c>
      <c r="D534" s="4" t="s">
        <v>342</v>
      </c>
      <c r="E534" s="4" t="s">
        <v>351</v>
      </c>
      <c r="F534" s="4" t="s">
        <v>297</v>
      </c>
      <c r="G534" s="4" t="s">
        <v>0</v>
      </c>
      <c r="H534" s="4" t="s">
        <v>0</v>
      </c>
      <c r="I534" s="4" t="s">
        <v>0</v>
      </c>
      <c r="J534" s="23">
        <f t="shared" si="175"/>
        <v>1325966.05</v>
      </c>
      <c r="K534" s="47">
        <f t="shared" si="175"/>
        <v>858930.7</v>
      </c>
      <c r="L534" s="23">
        <f t="shared" si="172"/>
        <v>467035.35000000009</v>
      </c>
    </row>
    <row r="535" spans="1:12" ht="25.5">
      <c r="A535" s="5" t="s">
        <v>299</v>
      </c>
      <c r="B535" s="6" t="s">
        <v>13</v>
      </c>
      <c r="C535" s="6" t="s">
        <v>340</v>
      </c>
      <c r="D535" s="6" t="s">
        <v>342</v>
      </c>
      <c r="E535" s="6" t="s">
        <v>351</v>
      </c>
      <c r="F535" s="6" t="s">
        <v>297</v>
      </c>
      <c r="G535" s="6" t="s">
        <v>300</v>
      </c>
      <c r="H535" s="6" t="s">
        <v>0</v>
      </c>
      <c r="I535" s="6" t="s">
        <v>0</v>
      </c>
      <c r="J535" s="21">
        <v>1325966.05</v>
      </c>
      <c r="K535" s="48">
        <f>[1]Sheet1!$L$286</f>
        <v>858930.7</v>
      </c>
      <c r="L535" s="23">
        <f t="shared" si="172"/>
        <v>467035.35000000009</v>
      </c>
    </row>
  </sheetData>
  <mergeCells count="4">
    <mergeCell ref="A5:I5"/>
    <mergeCell ref="A3:J3"/>
    <mergeCell ref="A2:L2"/>
    <mergeCell ref="A4:L4"/>
  </mergeCells>
  <pageMargins left="0.39374999999999999" right="0.39374999999999999" top="0.28000000000000003" bottom="0.39374999999999999" header="0.3" footer="0.3"/>
  <pageSetup paperSize="9" scale="62" orientation="portrait" r:id="rId1"/>
  <headerFooter>
    <oddFooter>&amp;C&amp;P из &amp;N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за 2 квартал</vt:lpstr>
      <vt:lpstr>'Расходы за 2 квартал'!Заголовки_для_печати</vt:lpstr>
      <vt:lpstr>'Расходы за 2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2019-07-24T02:31:43Z</cp:lastPrinted>
  <dcterms:created xsi:type="dcterms:W3CDTF">2006-09-16T00:00:00Z</dcterms:created>
  <dcterms:modified xsi:type="dcterms:W3CDTF">2019-07-24T02:32:45Z</dcterms:modified>
</cp:coreProperties>
</file>