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60" yWindow="210" windowWidth="14130" windowHeight="12315"/>
  </bookViews>
  <sheets>
    <sheet name="2024-2025" sheetId="3" r:id="rId1"/>
  </sheets>
  <definedNames>
    <definedName name="_xlnm.Print_Titles" localSheetId="0">'2024-2025'!$3:$6</definedName>
    <definedName name="_xlnm.Print_Area" localSheetId="0">'2024-2025'!$A$1:$E$67</definedName>
  </definedNames>
  <calcPr calcId="125725"/>
</workbook>
</file>

<file path=xl/calcChain.xml><?xml version="1.0" encoding="utf-8"?>
<calcChain xmlns="http://schemas.openxmlformats.org/spreadsheetml/2006/main">
  <c r="D16" i="3"/>
  <c r="E16"/>
  <c r="C16"/>
  <c r="D68" l="1"/>
  <c r="E68"/>
  <c r="C68"/>
  <c r="D49"/>
  <c r="E49"/>
  <c r="F49"/>
  <c r="C49"/>
  <c r="E11"/>
  <c r="D11"/>
  <c r="C11"/>
  <c r="C10" s="1"/>
  <c r="E14"/>
  <c r="E13"/>
  <c r="E12"/>
  <c r="E64"/>
  <c r="E58"/>
  <c r="E57" s="1"/>
  <c r="E55"/>
  <c r="E54" s="1"/>
  <c r="E51"/>
  <c r="E47"/>
  <c r="E46" s="1"/>
  <c r="E43"/>
  <c r="E39"/>
  <c r="E38" s="1"/>
  <c r="E35"/>
  <c r="E34" s="1"/>
  <c r="E29"/>
  <c r="E26"/>
  <c r="E25"/>
  <c r="E15"/>
  <c r="E37" l="1"/>
  <c r="E10"/>
  <c r="E9" s="1"/>
  <c r="E8" s="1"/>
  <c r="E7" l="1"/>
  <c r="E67"/>
  <c r="D10"/>
  <c r="D43"/>
  <c r="C43"/>
  <c r="C26" l="1"/>
  <c r="D15" l="1"/>
  <c r="C15"/>
  <c r="C64" l="1"/>
  <c r="C58"/>
  <c r="C55"/>
  <c r="C54" s="1"/>
  <c r="C51"/>
  <c r="C47"/>
  <c r="C46" s="1"/>
  <c r="C39"/>
  <c r="C38" s="1"/>
  <c r="C35"/>
  <c r="C34" s="1"/>
  <c r="C29"/>
  <c r="C25" s="1"/>
  <c r="C9"/>
  <c r="C37" l="1"/>
  <c r="C8"/>
  <c r="C57"/>
  <c r="D58"/>
  <c r="D35"/>
  <c r="D34" s="1"/>
  <c r="D47"/>
  <c r="D46" s="1"/>
  <c r="D51"/>
  <c r="D55"/>
  <c r="D54" s="1"/>
  <c r="D64"/>
  <c r="C67" l="1"/>
  <c r="C69" s="1"/>
  <c r="D57"/>
  <c r="D9"/>
  <c r="C7"/>
  <c r="D39"/>
  <c r="D38" s="1"/>
  <c r="D37" s="1"/>
  <c r="D26"/>
  <c r="D29" l="1"/>
  <c r="D25" s="1"/>
  <c r="D8" l="1"/>
  <c r="D67" s="1"/>
  <c r="D7" l="1"/>
</calcChain>
</file>

<file path=xl/sharedStrings.xml><?xml version="1.0" encoding="utf-8"?>
<sst xmlns="http://schemas.openxmlformats.org/spreadsheetml/2006/main" count="131" uniqueCount="120">
  <si>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</si>
  <si>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</si>
  <si>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</si>
  <si>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</si>
  <si>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</si>
  <si>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</si>
  <si>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</si>
  <si>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</si>
  <si>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</si>
  <si>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</si>
  <si>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</si>
  <si>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</si>
  <si>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</si>
  <si>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</si>
  <si>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</si>
  <si>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</si>
  <si>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</si>
  <si>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</si>
  <si>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</si>
  <si>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</si>
  <si>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</si>
  <si>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</si>
  <si>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</si>
  <si>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</si>
  <si>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</si>
  <si>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</si>
  <si>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</si>
  <si>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</si>
  <si>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</si>
  <si>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</si>
  <si>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</si>
  <si>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</si>
  <si>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</si>
  <si>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</si>
  <si>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</si>
  <si>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</si>
  <si>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</si>
  <si>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</si>
  <si>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</si>
  <si>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</si>
  <si>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</si>
  <si>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</si>
  <si>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</si>
  <si>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</si>
  <si>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</si>
  <si>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</si>
  <si>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</si>
  <si>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</si>
  <si>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</si>
  <si>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</si>
  <si>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</si>
  <si>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</si>
  <si>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</si>
  <si>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</si>
  <si>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</si>
  <si>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</si>
  <si>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</si>
  <si>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</si>
  <si>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</si>
  <si>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</si>
  <si>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</si>
  <si>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</si>
  <si>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</si>
  <si>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</si>
  <si>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</si>
  <si>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Прочие безвозмездные поступления в бюджеты городских поселений</t>
  </si>
  <si>
    <t>ВСЕГО ДОХОДОВ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</si>
  <si>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</si>
  <si>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</si>
  <si>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</si>
  <si>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</si>
  <si>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</si>
  <si>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</si>
  <si>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</si>
  <si>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</si>
  <si>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</si>
  <si>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</si>
  <si>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</si>
  <si>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</si>
  <si>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</si>
  <si>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</si>
  <si>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</si>
  <si>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</si>
  <si>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</si>
  <si>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</si>
  <si>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</si>
  <si>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</si>
  <si>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802 1 11 07015 13 0000 120</t>
  </si>
  <si>
    <t>Прочие безвозмездные поступления в бюджеты муниципальных районов</t>
  </si>
  <si>
    <t>Объем доходов 2024г.</t>
  </si>
  <si>
    <t>Доходы от перечисления части прибыли МУПов</t>
  </si>
  <si>
    <t>802 1 11 05075 13 0000 120</t>
  </si>
  <si>
    <t>Объем доходов 2025г.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</si>
  <si>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</si>
  <si>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Налог  на  доходы  физических  лиц  с   доходов, 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                               НК РФ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</si>
  <si>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</si>
  <si>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Налог  на  доходы  физических  лиц  с  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ст. 227 НК РФ
</t>
  </si>
  <si>
    <t xml:space="preserve">Налог на доходы физических лиц с доходов, полученных физическими лицами в соответствии со ст. 228   НК РФ
</t>
  </si>
  <si>
    <t>182 1 01 02010 01 0000 110</t>
  </si>
  <si>
    <t>182 1 01 02020 01 0000 110</t>
  </si>
  <si>
    <t>182 1 01 02030 01 0000 110</t>
  </si>
  <si>
    <t>182 1 01 02080 01 0000 110</t>
  </si>
  <si>
    <t>100 1 03 00000 00 0000 000</t>
  </si>
  <si>
    <t>182 1 06 06033 13 1000 110</t>
  </si>
  <si>
    <t>802 2 07 05030 13 0000 150</t>
  </si>
  <si>
    <t>182 1 03 0223 10 1000 110</t>
  </si>
  <si>
    <t>182 1 03 0224 10 1000 110</t>
  </si>
  <si>
    <t>182 1 03 0225 10 1000 110</t>
  </si>
  <si>
    <t>182 1 03 0226 10 1000 110</t>
  </si>
  <si>
    <t>Объем поступления доходов в  Бюджет муниципального образования "Город Удачный" Мирнинского района Республики Саха (Якутия) на плановый период 2024-2026 годов</t>
  </si>
  <si>
    <t>Объем доходов 2026г.</t>
  </si>
  <si>
    <t>802 1 14 02053 13 0000 410</t>
  </si>
  <si>
    <t>Доходы от реализации иного имущества, находящегося в собственности поселения</t>
  </si>
  <si>
    <t>802 1 14 06025 13 0000 430</t>
  </si>
  <si>
    <t>Доходы от продажи земельных участков, находящихся в  собственности городских поселений</t>
  </si>
  <si>
    <t>Прогноз</t>
  </si>
  <si>
    <t>100 1 03 0223 00 1000 110</t>
  </si>
  <si>
    <t>100 1 03 022400 1000 110</t>
  </si>
  <si>
    <t>100 1 03 0225 00 1000 110</t>
  </si>
  <si>
    <t>100 1 03 0226 00 1000 110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</si>
</sst>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&quot;-&quot;????_р_._-;_-@_-"/>
  </numFmts>
  <fonts count="19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2"/>
    </font>
    <font>
      <b/>
      <sz val="14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4" fillId="0" borderId="0"/>
  </cellStyleXfs>
  <cellXfs count="41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3" fontId="15" fillId="0" borderId="1" xfId="1" applyFont="1" applyFill="1" applyBorder="1" applyAlignment="1">
      <alignment horizontal="right" vertical="top" wrapText="1"/>
    </xf>
    <xf numFmtId="43" fontId="12" fillId="0" borderId="1" xfId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vertical="top" wrapText="1"/>
    </xf>
    <xf numFmtId="43" fontId="12" fillId="0" borderId="1" xfId="0" applyNumberFormat="1" applyFont="1" applyFill="1" applyBorder="1" applyAlignment="1">
      <alignment horizontal="right" vertical="top" wrapText="1"/>
    </xf>
    <xf numFmtId="43" fontId="16" fillId="0" borderId="1" xfId="0" applyNumberFormat="1" applyFont="1" applyFill="1" applyBorder="1" applyAlignment="1">
      <alignment vertical="top" wrapText="1"/>
    </xf>
    <xf numFmtId="43" fontId="16" fillId="0" borderId="1" xfId="0" applyNumberFormat="1" applyFont="1" applyFill="1" applyBorder="1" applyAlignment="1">
      <alignment horizontal="right" vertical="top" wrapText="1"/>
    </xf>
    <xf numFmtId="43" fontId="14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7" fillId="0" borderId="1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43" fontId="12" fillId="0" borderId="0" xfId="1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5" fillId="0" borderId="1" xfId="2" applyNumberFormat="1" applyFont="1" applyFill="1" applyBorder="1" applyAlignment="1">
      <alignment horizontal="justify"/>
    </xf>
    <xf numFmtId="0" fontId="3" fillId="0" borderId="1" xfId="0" quotePrefix="1" applyNumberFormat="1" applyFont="1" applyFill="1" applyBorder="1" applyAlignment="1">
      <alignment horizontal="left" wrapText="1"/>
    </xf>
    <xf numFmtId="43" fontId="14" fillId="0" borderId="1" xfId="1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view="pageBreakPreview" topLeftCell="A58" zoomScaleNormal="100" zoomScaleSheetLayoutView="100" workbookViewId="0">
      <selection activeCell="E25" sqref="E25"/>
    </sheetView>
  </sheetViews>
  <sheetFormatPr defaultRowHeight="12.75"/>
  <cols>
    <col min="1" max="1" width="34.5" customWidth="1"/>
    <col min="2" max="2" width="62" customWidth="1"/>
    <col min="3" max="3" width="32.33203125" customWidth="1"/>
    <col min="4" max="4" width="31.5" customWidth="1"/>
    <col min="5" max="5" width="27.83203125" customWidth="1"/>
    <col min="6" max="6" width="20.33203125" customWidth="1"/>
  </cols>
  <sheetData>
    <row r="1" spans="1:7">
      <c r="A1" t="s">
        <v>0</v>
      </c>
      <c r="D1" s="27"/>
    </row>
    <row r="2" spans="1:7" ht="39.75" customHeight="1">
      <c r="D2" s="28"/>
      <c r="E2" s="38" t="s">
        <v>115</v>
      </c>
      <c r="F2" s="37"/>
      <c r="G2" s="37"/>
    </row>
    <row r="3" spans="1:7" ht="20.25" customHeight="1">
      <c r="A3" s="11"/>
      <c r="B3" s="1"/>
      <c r="C3" s="11"/>
      <c r="D3" s="11"/>
    </row>
    <row r="4" spans="1:7" ht="39.950000000000003" customHeight="1">
      <c r="A4" s="39" t="s">
        <v>109</v>
      </c>
      <c r="B4" s="39"/>
      <c r="C4" s="39"/>
      <c r="D4" s="39"/>
    </row>
    <row r="5" spans="1:7" ht="21.6" customHeight="1">
      <c r="A5" s="2" t="s">
        <v>0</v>
      </c>
      <c r="B5" s="2" t="s">
        <v>0</v>
      </c>
      <c r="C5" s="1"/>
      <c r="D5" s="29"/>
      <c r="E5" s="29"/>
    </row>
    <row r="6" spans="1:7" ht="41.25" customHeight="1">
      <c r="A6" s="5" t="s">
        <v>1</v>
      </c>
      <c r="B6" s="5" t="s">
        <v>2</v>
      </c>
      <c r="C6" s="5" t="s">
        <v>89</v>
      </c>
      <c r="D6" s="5" t="s">
        <v>92</v>
      </c>
      <c r="E6" s="5" t="s">
        <v>110</v>
      </c>
    </row>
    <row r="7" spans="1:7" ht="28.9" customHeight="1">
      <c r="A7" s="6" t="s">
        <v>0</v>
      </c>
      <c r="B7" s="10" t="s">
        <v>3</v>
      </c>
      <c r="C7" s="30">
        <f>C8+C37</f>
        <v>286742063</v>
      </c>
      <c r="D7" s="30">
        <f>D8+D37</f>
        <v>300432733</v>
      </c>
      <c r="E7" s="30">
        <f>E8+E37</f>
        <v>318260733</v>
      </c>
    </row>
    <row r="8" spans="1:7" ht="18.75" customHeight="1">
      <c r="A8" s="10" t="s">
        <v>0</v>
      </c>
      <c r="B8" s="25" t="s">
        <v>4</v>
      </c>
      <c r="C8" s="22">
        <f>C9+C15+C25+C34</f>
        <v>241141670</v>
      </c>
      <c r="D8" s="22">
        <f>D9+D15+D25+D34</f>
        <v>258849670</v>
      </c>
      <c r="E8" s="22">
        <f>E9+E15+E25+E34</f>
        <v>276677670</v>
      </c>
    </row>
    <row r="9" spans="1:7" ht="18" customHeight="1">
      <c r="A9" s="6" t="s">
        <v>5</v>
      </c>
      <c r="B9" s="12" t="s">
        <v>6</v>
      </c>
      <c r="C9" s="16">
        <f t="shared" ref="C9:E9" si="0">C10</f>
        <v>208777000</v>
      </c>
      <c r="D9" s="16">
        <f t="shared" si="0"/>
        <v>226294000</v>
      </c>
      <c r="E9" s="16">
        <f t="shared" si="0"/>
        <v>244374000</v>
      </c>
    </row>
    <row r="10" spans="1:7" ht="28.9" customHeight="1">
      <c r="A10" s="6" t="s">
        <v>7</v>
      </c>
      <c r="B10" s="10" t="s">
        <v>8</v>
      </c>
      <c r="C10" s="17">
        <f>C11+C12+C13+C14</f>
        <v>208777000</v>
      </c>
      <c r="D10" s="17">
        <f>D11+D12+D13+D14</f>
        <v>226294000</v>
      </c>
      <c r="E10" s="17">
        <f>E11+E12+E13+E14</f>
        <v>244374000</v>
      </c>
    </row>
    <row r="11" spans="1:7" ht="68.25" customHeight="1">
      <c r="A11" s="3" t="s">
        <v>98</v>
      </c>
      <c r="B11" s="31" t="s">
        <v>94</v>
      </c>
      <c r="C11" s="18">
        <f>186724000+20406000-181000</f>
        <v>206949000</v>
      </c>
      <c r="D11" s="18">
        <f>193834000+25555000+5008000</f>
        <v>224397000</v>
      </c>
      <c r="E11" s="18">
        <f>193834000*1.04+30781760+10032000</f>
        <v>242401120</v>
      </c>
    </row>
    <row r="12" spans="1:7" ht="99.75" customHeight="1">
      <c r="A12" s="3" t="s">
        <v>99</v>
      </c>
      <c r="B12" s="32" t="s">
        <v>96</v>
      </c>
      <c r="C12" s="18">
        <v>416600</v>
      </c>
      <c r="D12" s="18">
        <v>432500</v>
      </c>
      <c r="E12" s="18">
        <f>432500*1.04</f>
        <v>449800</v>
      </c>
    </row>
    <row r="13" spans="1:7" ht="29.25" customHeight="1">
      <c r="A13" s="3" t="s">
        <v>100</v>
      </c>
      <c r="B13" s="32" t="s">
        <v>97</v>
      </c>
      <c r="C13" s="18">
        <v>340100</v>
      </c>
      <c r="D13" s="18">
        <v>353100</v>
      </c>
      <c r="E13" s="18">
        <f>353100*1.04</f>
        <v>367224</v>
      </c>
    </row>
    <row r="14" spans="1:7" ht="92.25" customHeight="1">
      <c r="A14" s="3" t="s">
        <v>101</v>
      </c>
      <c r="B14" s="33" t="s">
        <v>95</v>
      </c>
      <c r="C14" s="18">
        <v>1071300</v>
      </c>
      <c r="D14" s="18">
        <v>1111400</v>
      </c>
      <c r="E14" s="18">
        <f>1111400*1.04</f>
        <v>1155856</v>
      </c>
    </row>
    <row r="15" spans="1:7" ht="44.25" customHeight="1">
      <c r="A15" s="6" t="s">
        <v>9</v>
      </c>
      <c r="B15" s="10" t="s">
        <v>10</v>
      </c>
      <c r="C15" s="17">
        <f>C16</f>
        <v>859000</v>
      </c>
      <c r="D15" s="17">
        <f>D16</f>
        <v>1050000</v>
      </c>
      <c r="E15" s="17">
        <f>E16</f>
        <v>798000</v>
      </c>
    </row>
    <row r="16" spans="1:7" ht="39.75" customHeight="1">
      <c r="A16" s="3" t="s">
        <v>102</v>
      </c>
      <c r="B16" s="4" t="s">
        <v>10</v>
      </c>
      <c r="C16" s="18">
        <f>C17+C18+C19+C20</f>
        <v>859000</v>
      </c>
      <c r="D16" s="18">
        <f t="shared" ref="D16:E16" si="1">D17+D18+D19+D20</f>
        <v>1050000</v>
      </c>
      <c r="E16" s="18">
        <f t="shared" si="1"/>
        <v>798000</v>
      </c>
    </row>
    <row r="17" spans="1:5" ht="57" customHeight="1">
      <c r="A17" s="3" t="s">
        <v>116</v>
      </c>
      <c r="B17" s="8" t="s">
        <v>67</v>
      </c>
      <c r="C17" s="18">
        <v>448000</v>
      </c>
      <c r="D17" s="18">
        <v>546000</v>
      </c>
      <c r="E17" s="18">
        <v>416000</v>
      </c>
    </row>
    <row r="18" spans="1:5" ht="69.75" customHeight="1">
      <c r="A18" s="3" t="s">
        <v>117</v>
      </c>
      <c r="B18" s="8" t="s">
        <v>68</v>
      </c>
      <c r="C18" s="18">
        <v>2000</v>
      </c>
      <c r="D18" s="18">
        <v>3000</v>
      </c>
      <c r="E18" s="18">
        <v>2000</v>
      </c>
    </row>
    <row r="19" spans="1:5" ht="62.25" customHeight="1">
      <c r="A19" s="3" t="s">
        <v>118</v>
      </c>
      <c r="B19" s="34" t="s">
        <v>69</v>
      </c>
      <c r="C19" s="18">
        <v>465000</v>
      </c>
      <c r="D19" s="18">
        <v>569000</v>
      </c>
      <c r="E19" s="18">
        <v>433000</v>
      </c>
    </row>
    <row r="20" spans="1:5" ht="62.25" customHeight="1">
      <c r="A20" s="3" t="s">
        <v>119</v>
      </c>
      <c r="B20" s="34" t="s">
        <v>70</v>
      </c>
      <c r="C20" s="18">
        <v>-56000</v>
      </c>
      <c r="D20" s="18">
        <v>-68000</v>
      </c>
      <c r="E20" s="18">
        <v>-53000</v>
      </c>
    </row>
    <row r="21" spans="1:5" ht="52.5" hidden="1" customHeight="1">
      <c r="A21" s="3" t="s">
        <v>105</v>
      </c>
      <c r="B21" s="8" t="s">
        <v>67</v>
      </c>
      <c r="C21" s="18"/>
      <c r="D21" s="18"/>
      <c r="E21" s="18"/>
    </row>
    <row r="22" spans="1:5" ht="52.5" hidden="1" customHeight="1">
      <c r="A22" s="3" t="s">
        <v>106</v>
      </c>
      <c r="B22" s="8" t="s">
        <v>68</v>
      </c>
      <c r="C22" s="18"/>
      <c r="D22" s="18"/>
      <c r="E22" s="18"/>
    </row>
    <row r="23" spans="1:5" ht="52.5" hidden="1" customHeight="1">
      <c r="A23" s="3" t="s">
        <v>107</v>
      </c>
      <c r="B23" s="34" t="s">
        <v>69</v>
      </c>
      <c r="C23" s="18"/>
      <c r="D23" s="18"/>
      <c r="E23" s="18"/>
    </row>
    <row r="24" spans="1:5" ht="52.5" hidden="1" customHeight="1">
      <c r="A24" s="3" t="s">
        <v>108</v>
      </c>
      <c r="B24" s="34" t="s">
        <v>70</v>
      </c>
      <c r="C24" s="18"/>
      <c r="D24" s="18"/>
      <c r="E24" s="18"/>
    </row>
    <row r="25" spans="1:5" ht="21" customHeight="1">
      <c r="A25" s="6" t="s">
        <v>11</v>
      </c>
      <c r="B25" s="10" t="s">
        <v>12</v>
      </c>
      <c r="C25" s="19">
        <f t="shared" ref="C25" si="2">C26+C29</f>
        <v>31185670</v>
      </c>
      <c r="D25" s="19">
        <f t="shared" ref="D25:E25" si="3">D26+D29</f>
        <v>31185670</v>
      </c>
      <c r="E25" s="19">
        <f t="shared" si="3"/>
        <v>31185670</v>
      </c>
    </row>
    <row r="26" spans="1:5" ht="18.75" customHeight="1">
      <c r="A26" s="6" t="s">
        <v>13</v>
      </c>
      <c r="B26" s="10" t="s">
        <v>14</v>
      </c>
      <c r="C26" s="17">
        <f>C27+C28</f>
        <v>2268000</v>
      </c>
      <c r="D26" s="17">
        <f t="shared" ref="D26:E26" si="4">D27+D28</f>
        <v>2268000</v>
      </c>
      <c r="E26" s="17">
        <f t="shared" si="4"/>
        <v>2268000</v>
      </c>
    </row>
    <row r="27" spans="1:5" ht="41.25" customHeight="1">
      <c r="A27" s="7" t="s">
        <v>15</v>
      </c>
      <c r="B27" s="4" t="s">
        <v>16</v>
      </c>
      <c r="C27" s="18">
        <v>2218000</v>
      </c>
      <c r="D27" s="18">
        <v>2218000</v>
      </c>
      <c r="E27" s="18">
        <v>2218000</v>
      </c>
    </row>
    <row r="28" spans="1:5" ht="59.25" customHeight="1">
      <c r="A28" s="3" t="s">
        <v>71</v>
      </c>
      <c r="B28" s="35" t="s">
        <v>72</v>
      </c>
      <c r="C28" s="18">
        <v>50000</v>
      </c>
      <c r="D28" s="18">
        <v>50000</v>
      </c>
      <c r="E28" s="18">
        <v>50000</v>
      </c>
    </row>
    <row r="29" spans="1:5" ht="21" customHeight="1">
      <c r="A29" s="6" t="s">
        <v>17</v>
      </c>
      <c r="B29" s="10" t="s">
        <v>18</v>
      </c>
      <c r="C29" s="17">
        <f t="shared" ref="C29" si="5">C30+C31+C33+C32</f>
        <v>28917670</v>
      </c>
      <c r="D29" s="17">
        <f t="shared" ref="D29:E29" si="6">D30+D31+D33+D32</f>
        <v>28917670</v>
      </c>
      <c r="E29" s="17">
        <f t="shared" si="6"/>
        <v>28917670</v>
      </c>
    </row>
    <row r="30" spans="1:5" ht="30.75" customHeight="1">
      <c r="A30" s="3" t="s">
        <v>103</v>
      </c>
      <c r="B30" s="4" t="s">
        <v>19</v>
      </c>
      <c r="C30" s="20">
        <v>26068970</v>
      </c>
      <c r="D30" s="20">
        <v>26068970</v>
      </c>
      <c r="E30" s="20">
        <v>26068970</v>
      </c>
    </row>
    <row r="31" spans="1:5" ht="43.5" customHeight="1">
      <c r="A31" s="3" t="s">
        <v>73</v>
      </c>
      <c r="B31" s="35" t="s">
        <v>74</v>
      </c>
      <c r="C31" s="21"/>
      <c r="D31" s="21"/>
      <c r="E31" s="21"/>
    </row>
    <row r="32" spans="1:5" ht="53.25" customHeight="1">
      <c r="A32" s="3" t="s">
        <v>75</v>
      </c>
      <c r="B32" s="35" t="s">
        <v>76</v>
      </c>
      <c r="C32" s="20">
        <v>2848700</v>
      </c>
      <c r="D32" s="20">
        <v>2848700</v>
      </c>
      <c r="E32" s="20">
        <v>2848700</v>
      </c>
    </row>
    <row r="33" spans="1:6" ht="41.25" customHeight="1">
      <c r="A33" s="3" t="s">
        <v>77</v>
      </c>
      <c r="B33" s="35" t="s">
        <v>78</v>
      </c>
      <c r="C33" s="21"/>
      <c r="D33" s="21"/>
      <c r="E33" s="21"/>
    </row>
    <row r="34" spans="1:6" ht="18.75" customHeight="1">
      <c r="A34" s="6" t="s">
        <v>20</v>
      </c>
      <c r="B34" s="10" t="s">
        <v>21</v>
      </c>
      <c r="C34" s="17">
        <f t="shared" ref="C34:E35" si="7">C35</f>
        <v>320000</v>
      </c>
      <c r="D34" s="17">
        <f t="shared" si="7"/>
        <v>320000</v>
      </c>
      <c r="E34" s="17">
        <f t="shared" si="7"/>
        <v>320000</v>
      </c>
    </row>
    <row r="35" spans="1:6" ht="29.25" customHeight="1">
      <c r="A35" s="6" t="s">
        <v>22</v>
      </c>
      <c r="B35" s="10" t="s">
        <v>23</v>
      </c>
      <c r="C35" s="17">
        <f t="shared" si="7"/>
        <v>320000</v>
      </c>
      <c r="D35" s="17">
        <f t="shared" si="7"/>
        <v>320000</v>
      </c>
      <c r="E35" s="17">
        <f t="shared" si="7"/>
        <v>320000</v>
      </c>
    </row>
    <row r="36" spans="1:6" ht="68.25" customHeight="1">
      <c r="A36" s="7" t="s">
        <v>24</v>
      </c>
      <c r="B36" s="4" t="s">
        <v>25</v>
      </c>
      <c r="C36" s="18">
        <v>320000</v>
      </c>
      <c r="D36" s="18">
        <v>320000</v>
      </c>
      <c r="E36" s="18">
        <v>320000</v>
      </c>
    </row>
    <row r="37" spans="1:6" ht="21" customHeight="1">
      <c r="A37" s="10" t="s">
        <v>0</v>
      </c>
      <c r="B37" s="25" t="s">
        <v>26</v>
      </c>
      <c r="C37" s="22">
        <f t="shared" ref="C37" si="8">C38+C46+C49+C54</f>
        <v>45600393</v>
      </c>
      <c r="D37" s="22">
        <f>D38+D46+D49+D54</f>
        <v>41583063</v>
      </c>
      <c r="E37" s="22">
        <f>E38+E46+E49+E54</f>
        <v>41583063</v>
      </c>
    </row>
    <row r="38" spans="1:6" ht="43.5" customHeight="1">
      <c r="A38" s="6" t="s">
        <v>27</v>
      </c>
      <c r="B38" s="10" t="s">
        <v>28</v>
      </c>
      <c r="C38" s="19">
        <f>C39+C43</f>
        <v>28834973</v>
      </c>
      <c r="D38" s="19">
        <f t="shared" ref="D38:E38" si="9">D39+D43</f>
        <v>28605413</v>
      </c>
      <c r="E38" s="19">
        <f t="shared" si="9"/>
        <v>28605413</v>
      </c>
    </row>
    <row r="39" spans="1:6" ht="67.5" customHeight="1">
      <c r="A39" s="6" t="s">
        <v>29</v>
      </c>
      <c r="B39" s="10" t="s">
        <v>30</v>
      </c>
      <c r="C39" s="23">
        <f t="shared" ref="C39" si="10">C40+C41+C42</f>
        <v>24535013</v>
      </c>
      <c r="D39" s="23">
        <f t="shared" ref="D39:E39" si="11">D40+D41+D42</f>
        <v>24535013</v>
      </c>
      <c r="E39" s="23">
        <f t="shared" si="11"/>
        <v>24535013</v>
      </c>
    </row>
    <row r="40" spans="1:6" ht="65.25" customHeight="1">
      <c r="A40" s="7" t="s">
        <v>31</v>
      </c>
      <c r="B40" s="4" t="s">
        <v>32</v>
      </c>
      <c r="C40" s="18">
        <v>11900000</v>
      </c>
      <c r="D40" s="18">
        <v>11900000</v>
      </c>
      <c r="E40" s="18">
        <v>11900000</v>
      </c>
    </row>
    <row r="41" spans="1:6" ht="66.75" customHeight="1">
      <c r="A41" s="7" t="s">
        <v>33</v>
      </c>
      <c r="B41" s="4" t="s">
        <v>34</v>
      </c>
      <c r="C41" s="24">
        <v>435013</v>
      </c>
      <c r="D41" s="24">
        <v>435013</v>
      </c>
      <c r="E41" s="24">
        <v>435013</v>
      </c>
      <c r="F41" s="15"/>
    </row>
    <row r="42" spans="1:6" ht="41.25" customHeight="1">
      <c r="A42" s="3" t="s">
        <v>91</v>
      </c>
      <c r="B42" s="8" t="s">
        <v>93</v>
      </c>
      <c r="C42" s="18">
        <v>12200000</v>
      </c>
      <c r="D42" s="18">
        <v>12200000</v>
      </c>
      <c r="E42" s="18">
        <v>12200000</v>
      </c>
    </row>
    <row r="43" spans="1:6" ht="69.75" customHeight="1">
      <c r="A43" s="6" t="s">
        <v>35</v>
      </c>
      <c r="B43" s="10" t="s">
        <v>36</v>
      </c>
      <c r="C43" s="23">
        <f>C44+C45</f>
        <v>4299960</v>
      </c>
      <c r="D43" s="23">
        <f>D44+D45</f>
        <v>4070400</v>
      </c>
      <c r="E43" s="23">
        <f>E44+E45</f>
        <v>4070400</v>
      </c>
    </row>
    <row r="44" spans="1:6" ht="66.75" customHeight="1">
      <c r="A44" s="7" t="s">
        <v>37</v>
      </c>
      <c r="B44" s="4" t="s">
        <v>38</v>
      </c>
      <c r="C44" s="18">
        <v>4294560</v>
      </c>
      <c r="D44" s="18">
        <v>4065000</v>
      </c>
      <c r="E44" s="18">
        <v>4065000</v>
      </c>
    </row>
    <row r="45" spans="1:6" ht="27" customHeight="1">
      <c r="A45" s="13" t="s">
        <v>87</v>
      </c>
      <c r="B45" s="14" t="s">
        <v>90</v>
      </c>
      <c r="C45" s="18">
        <v>5400</v>
      </c>
      <c r="D45" s="18">
        <v>5400</v>
      </c>
      <c r="E45" s="18">
        <v>5400</v>
      </c>
    </row>
    <row r="46" spans="1:6" ht="26.25" customHeight="1">
      <c r="A46" s="6" t="s">
        <v>39</v>
      </c>
      <c r="B46" s="10" t="s">
        <v>40</v>
      </c>
      <c r="C46" s="17">
        <f t="shared" ref="C46:E47" si="12">C47</f>
        <v>12160550</v>
      </c>
      <c r="D46" s="17">
        <f t="shared" si="12"/>
        <v>12160550</v>
      </c>
      <c r="E46" s="17">
        <f t="shared" si="12"/>
        <v>12160550</v>
      </c>
    </row>
    <row r="47" spans="1:6" ht="16.5" customHeight="1">
      <c r="A47" s="6" t="s">
        <v>41</v>
      </c>
      <c r="B47" s="10" t="s">
        <v>42</v>
      </c>
      <c r="C47" s="17">
        <f t="shared" si="12"/>
        <v>12160550</v>
      </c>
      <c r="D47" s="17">
        <f t="shared" si="12"/>
        <v>12160550</v>
      </c>
      <c r="E47" s="17">
        <f t="shared" si="12"/>
        <v>12160550</v>
      </c>
    </row>
    <row r="48" spans="1:6" ht="28.9" customHeight="1">
      <c r="A48" s="7" t="s">
        <v>43</v>
      </c>
      <c r="B48" s="4" t="s">
        <v>44</v>
      </c>
      <c r="C48" s="18">
        <v>12160550</v>
      </c>
      <c r="D48" s="18">
        <v>12160550</v>
      </c>
      <c r="E48" s="18">
        <v>12160550</v>
      </c>
    </row>
    <row r="49" spans="1:6" ht="29.25" customHeight="1">
      <c r="A49" s="6" t="s">
        <v>45</v>
      </c>
      <c r="B49" s="10" t="s">
        <v>46</v>
      </c>
      <c r="C49" s="17">
        <f>C51+C50+C53</f>
        <v>4387770</v>
      </c>
      <c r="D49" s="17">
        <f t="shared" ref="D49:F49" si="13">D51+D50+D53</f>
        <v>600000</v>
      </c>
      <c r="E49" s="17">
        <f t="shared" si="13"/>
        <v>600000</v>
      </c>
      <c r="F49" s="26">
        <f t="shared" si="13"/>
        <v>0</v>
      </c>
    </row>
    <row r="50" spans="1:6" ht="29.25" customHeight="1">
      <c r="A50" s="3" t="s">
        <v>111</v>
      </c>
      <c r="B50" s="10" t="s">
        <v>112</v>
      </c>
      <c r="C50" s="17">
        <v>3306170</v>
      </c>
      <c r="D50" s="17">
        <v>0</v>
      </c>
      <c r="E50" s="17">
        <v>0</v>
      </c>
    </row>
    <row r="51" spans="1:6" ht="57" customHeight="1">
      <c r="A51" s="6" t="s">
        <v>47</v>
      </c>
      <c r="B51" s="10" t="s">
        <v>48</v>
      </c>
      <c r="C51" s="17">
        <f t="shared" ref="C51:E51" si="14">C52</f>
        <v>600000</v>
      </c>
      <c r="D51" s="17">
        <f t="shared" si="14"/>
        <v>600000</v>
      </c>
      <c r="E51" s="17">
        <f t="shared" si="14"/>
        <v>600000</v>
      </c>
    </row>
    <row r="52" spans="1:6" ht="44.25" customHeight="1">
      <c r="A52" s="7" t="s">
        <v>49</v>
      </c>
      <c r="B52" s="4" t="s">
        <v>50</v>
      </c>
      <c r="C52" s="18">
        <v>600000</v>
      </c>
      <c r="D52" s="18">
        <v>600000</v>
      </c>
      <c r="E52" s="18">
        <v>600000</v>
      </c>
    </row>
    <row r="53" spans="1:6" ht="28.5" customHeight="1">
      <c r="A53" s="3" t="s">
        <v>113</v>
      </c>
      <c r="B53" s="8" t="s">
        <v>114</v>
      </c>
      <c r="C53" s="18">
        <v>481600</v>
      </c>
      <c r="D53" s="18">
        <v>0</v>
      </c>
      <c r="E53" s="18">
        <v>0</v>
      </c>
    </row>
    <row r="54" spans="1:6" ht="18" customHeight="1">
      <c r="A54" s="6" t="s">
        <v>51</v>
      </c>
      <c r="B54" s="10" t="s">
        <v>52</v>
      </c>
      <c r="C54" s="17">
        <f t="shared" ref="C54:E55" si="15">C55</f>
        <v>217100</v>
      </c>
      <c r="D54" s="17">
        <f t="shared" si="15"/>
        <v>217100</v>
      </c>
      <c r="E54" s="17">
        <f t="shared" si="15"/>
        <v>217100</v>
      </c>
    </row>
    <row r="55" spans="1:6" ht="18.75" customHeight="1">
      <c r="A55" s="6" t="s">
        <v>53</v>
      </c>
      <c r="B55" s="10" t="s">
        <v>54</v>
      </c>
      <c r="C55" s="17">
        <f t="shared" si="15"/>
        <v>217100</v>
      </c>
      <c r="D55" s="17">
        <f t="shared" si="15"/>
        <v>217100</v>
      </c>
      <c r="E55" s="17">
        <f t="shared" si="15"/>
        <v>217100</v>
      </c>
    </row>
    <row r="56" spans="1:6" ht="19.5" customHeight="1">
      <c r="A56" s="7" t="s">
        <v>55</v>
      </c>
      <c r="B56" s="4" t="s">
        <v>56</v>
      </c>
      <c r="C56" s="20">
        <v>217100</v>
      </c>
      <c r="D56" s="20">
        <v>217100</v>
      </c>
      <c r="E56" s="20">
        <v>217100</v>
      </c>
    </row>
    <row r="57" spans="1:6" ht="21" customHeight="1">
      <c r="A57" s="6" t="s">
        <v>0</v>
      </c>
      <c r="B57" s="25" t="s">
        <v>57</v>
      </c>
      <c r="C57" s="36">
        <f>C58+C64</f>
        <v>5166900</v>
      </c>
      <c r="D57" s="36">
        <f>D58+D64</f>
        <v>5359800</v>
      </c>
      <c r="E57" s="36">
        <f>E58+E64</f>
        <v>5359800</v>
      </c>
    </row>
    <row r="58" spans="1:6" ht="40.5" customHeight="1">
      <c r="A58" s="6" t="s">
        <v>58</v>
      </c>
      <c r="B58" s="10" t="s">
        <v>59</v>
      </c>
      <c r="C58" s="19">
        <f>C59+C62+C60+C61+C63</f>
        <v>5166900</v>
      </c>
      <c r="D58" s="19">
        <f>D59+D62+D60+D61+D63</f>
        <v>5359800</v>
      </c>
      <c r="E58" s="19">
        <f>E59+E62+E60+E61+E63</f>
        <v>5359800</v>
      </c>
    </row>
    <row r="59" spans="1:6" ht="28.5" customHeight="1">
      <c r="A59" s="7" t="s">
        <v>60</v>
      </c>
      <c r="B59" s="4" t="s">
        <v>61</v>
      </c>
      <c r="C59" s="20">
        <v>0</v>
      </c>
      <c r="D59" s="20">
        <v>0</v>
      </c>
      <c r="E59" s="20">
        <v>0</v>
      </c>
    </row>
    <row r="60" spans="1:6" ht="56.25" hidden="1" customHeight="1">
      <c r="A60" s="7" t="s">
        <v>81</v>
      </c>
      <c r="B60" s="4" t="s">
        <v>82</v>
      </c>
      <c r="C60" s="20">
        <v>0</v>
      </c>
      <c r="D60" s="20">
        <v>0</v>
      </c>
      <c r="E60" s="20">
        <v>0</v>
      </c>
    </row>
    <row r="61" spans="1:6" ht="29.25" customHeight="1">
      <c r="A61" s="7" t="s">
        <v>83</v>
      </c>
      <c r="B61" s="4" t="s">
        <v>84</v>
      </c>
      <c r="C61" s="20">
        <v>172200</v>
      </c>
      <c r="D61" s="20">
        <v>172200</v>
      </c>
      <c r="E61" s="20">
        <v>172200</v>
      </c>
    </row>
    <row r="62" spans="1:6" ht="43.35" customHeight="1">
      <c r="A62" s="7" t="s">
        <v>79</v>
      </c>
      <c r="B62" s="4" t="s">
        <v>80</v>
      </c>
      <c r="C62" s="20">
        <v>4994700</v>
      </c>
      <c r="D62" s="20">
        <v>5187600</v>
      </c>
      <c r="E62" s="20">
        <v>5187600</v>
      </c>
    </row>
    <row r="63" spans="1:6" ht="56.25" customHeight="1">
      <c r="A63" s="7" t="s">
        <v>85</v>
      </c>
      <c r="B63" s="4" t="s">
        <v>86</v>
      </c>
      <c r="C63" s="20">
        <v>0</v>
      </c>
      <c r="D63" s="20">
        <v>0</v>
      </c>
      <c r="E63" s="20">
        <v>0</v>
      </c>
    </row>
    <row r="64" spans="1:6" ht="22.5" customHeight="1">
      <c r="A64" s="6" t="s">
        <v>62</v>
      </c>
      <c r="B64" s="10" t="s">
        <v>63</v>
      </c>
      <c r="C64" s="19">
        <f>C65+C66</f>
        <v>0</v>
      </c>
      <c r="D64" s="19">
        <f>D65+D66</f>
        <v>0</v>
      </c>
      <c r="E64" s="19">
        <f>E65+E66</f>
        <v>0</v>
      </c>
    </row>
    <row r="65" spans="1:6" ht="28.9" customHeight="1">
      <c r="A65" s="6" t="s">
        <v>64</v>
      </c>
      <c r="B65" s="10" t="s">
        <v>88</v>
      </c>
      <c r="C65" s="19">
        <v>0</v>
      </c>
      <c r="D65" s="19">
        <v>0</v>
      </c>
      <c r="E65" s="19">
        <v>0</v>
      </c>
    </row>
    <row r="66" spans="1:6" ht="28.9" customHeight="1">
      <c r="A66" s="3" t="s">
        <v>104</v>
      </c>
      <c r="B66" s="4" t="s">
        <v>65</v>
      </c>
      <c r="C66" s="20">
        <v>0</v>
      </c>
      <c r="D66" s="20">
        <v>0</v>
      </c>
      <c r="E66" s="20">
        <v>0</v>
      </c>
    </row>
    <row r="67" spans="1:6" ht="21.6" customHeight="1">
      <c r="A67" s="40" t="s">
        <v>66</v>
      </c>
      <c r="B67" s="40"/>
      <c r="C67" s="30">
        <f>C8+C37+C57</f>
        <v>291908963</v>
      </c>
      <c r="D67" s="30">
        <f>D8+D37+D57</f>
        <v>305792533</v>
      </c>
      <c r="E67" s="30">
        <f>E8+E37+E57</f>
        <v>323620533</v>
      </c>
      <c r="F67" s="9"/>
    </row>
    <row r="68" spans="1:6">
      <c r="C68" s="9">
        <f>C62+C61+C56+C53+C52+C50+C45+C48+C44+C42+C41+C40+C36+C32+C30+C28+C24+C23+C22+C21+C20+C19+C18+C17+C14+C13+C12+C11+C27</f>
        <v>291908963</v>
      </c>
      <c r="D68" s="9">
        <f t="shared" ref="D68:E68" si="16">D62+D61+D56+D53+D52+D50+D45+D48+D44+D42+D41+D40+D36+D32+D30+D28+D24+D23+D22+D21+D20+D19+D18+D17+D14+D13+D12+D11+D27</f>
        <v>305792533</v>
      </c>
      <c r="E68" s="9">
        <f t="shared" si="16"/>
        <v>323620533</v>
      </c>
    </row>
    <row r="69" spans="1:6">
      <c r="C69" s="9">
        <f>C67-C68</f>
        <v>0</v>
      </c>
    </row>
  </sheetData>
  <mergeCells count="2">
    <mergeCell ref="A4:D4"/>
    <mergeCell ref="A67:B67"/>
  </mergeCells>
  <pageMargins left="0.39370078740157483" right="0.39370078740157483" top="0.39370078740157483" bottom="0.39370078740157483" header="0.31496062992125984" footer="0.31496062992125984"/>
  <pageSetup paperSize="9" scale="56" orientation="portrait" r:id="rId1"/>
  <headerFooter>
    <oddFooter>&amp;C&amp;P из &amp;N</oddFooter>
  </headerFooter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2024-2025</vt:lpstr>
      <vt:lpstr>'2024-2025'!Заголовки_для_печати</vt:lpstr>
      <vt:lpstr>'2024-2025'!Область_печати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2023-11-11T04:33:25Z</cp:lastPrinted>
  <dcterms:created xsi:type="dcterms:W3CDTF">2006-09-16T00:00:00Z</dcterms:created>
  <dcterms:modified xsi:type="dcterms:W3CDTF">2023-11-11T04:34:11Z</dcterms:modified>
</cp:coreProperties>
</file>