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990"/>
  </bookViews>
  <sheets>
    <sheet name="Доходы" sheetId="4" r:id="rId1"/>
  </sheets>
  <definedNames>
    <definedName name="_xlnm.Print_Area" localSheetId="0">Доходы!$A$1:$E$34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/>
  <c r="D31" s="1"/>
  <c r="E26"/>
  <c r="E24"/>
  <c r="E22"/>
  <c r="D22"/>
  <c r="D23"/>
  <c r="E23"/>
  <c r="D18"/>
  <c r="D26" l="1"/>
  <c r="D28"/>
  <c r="C29"/>
  <c r="D27"/>
  <c r="E27"/>
  <c r="C9"/>
  <c r="C12" l="1"/>
  <c r="C11"/>
  <c r="C14" s="1"/>
  <c r="C30" s="1"/>
  <c r="E31"/>
  <c r="C32" l="1"/>
  <c r="E12"/>
  <c r="E16"/>
  <c r="D17"/>
  <c r="B29"/>
  <c r="D25"/>
  <c r="D24"/>
  <c r="E21"/>
  <c r="D21"/>
  <c r="E20"/>
  <c r="D20"/>
  <c r="E19"/>
  <c r="D19"/>
  <c r="E17"/>
  <c r="D16"/>
  <c r="E15"/>
  <c r="D15"/>
  <c r="B14"/>
  <c r="E13"/>
  <c r="D13"/>
  <c r="D12"/>
  <c r="E11"/>
  <c r="D11"/>
  <c r="E9"/>
  <c r="D9"/>
  <c r="E8"/>
  <c r="D8"/>
  <c r="E14" l="1"/>
  <c r="B30"/>
  <c r="B32" s="1"/>
  <c r="E32" s="1"/>
  <c r="D29"/>
  <c r="D30" s="1"/>
  <c r="D14"/>
  <c r="D32" s="1"/>
  <c r="E29"/>
  <c r="E30" l="1"/>
</calcChain>
</file>

<file path=xl/sharedStrings.xml><?xml version="1.0" encoding="utf-8"?>
<sst xmlns="http://schemas.openxmlformats.org/spreadsheetml/2006/main" count="34" uniqueCount="34">
  <si>
    <t>ДОХОДЫ</t>
  </si>
  <si>
    <t>Отклонение ("-" недовыполнение; "+" перевыполнение)</t>
  </si>
  <si>
    <t>% исполнения</t>
  </si>
  <si>
    <t>Налог на доходы физических лиц</t>
  </si>
  <si>
    <t>Доход от уплаты акцизов</t>
  </si>
  <si>
    <t>Местные налоги</t>
  </si>
  <si>
    <t xml:space="preserve">Налог на имущество физических лиц </t>
  </si>
  <si>
    <t>Земельный налог всего</t>
  </si>
  <si>
    <t>Государственная пошлина за выдачу разрешения на движение по автомобильным дорогам транспортных средств</t>
  </si>
  <si>
    <t>Итого по налоговым доходам</t>
  </si>
  <si>
    <t>Арендная плата за земли, собственность на которые не разграничена</t>
  </si>
  <si>
    <t>Арендная плата и поступления от продажи права на заключение договоров аренды на земли, находящиеся в собственности поселения</t>
  </si>
  <si>
    <t>Доходы от реализации земельных участков, государственная собственность на которые не разграничена и которые расположены в границах поселения</t>
  </si>
  <si>
    <t>Доходы от сдачи в аренду имущества, находящегося в оперативном управлении органов управления поселений</t>
  </si>
  <si>
    <t xml:space="preserve">Прочие поступления от использования имущества, находящегося в собственности поселения (найм) </t>
  </si>
  <si>
    <t>Прочие доходы от компенсации затрат бюджетов поселений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</si>
  <si>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</si>
  <si>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</si>
  <si>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</si>
  <si>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>Прочие неналоговые доходы бюджетов поселений (НТО)</t>
  </si>
  <si>
    <t>Инициативные платежи, зачисляемые в бюджеты городских поселений</t>
  </si>
  <si>
    <t>Итого по неналоговым доходам</t>
  </si>
  <si>
    <t>ИТОГО СОБСТВЕННЫХ ДОХОДОВ</t>
  </si>
  <si>
    <t>Безвозмездные поступления от других бюджетов бюджетной системы Российской Федерации</t>
  </si>
  <si>
    <t>ИТОГО ДОХОДОВ</t>
  </si>
  <si>
    <t>Уточненный план на 2022 год</t>
  </si>
  <si>
    <t>Исполнение на 01.01.2023</t>
  </si>
  <si>
    <t>Доходы от реализации иного имущества, находящегося в собственности городских поселений</t>
  </si>
  <si>
    <t>Доходы от продажи земельных участков, находящиеся в собственности городских поселений</t>
  </si>
  <si>
    <t>Прочее возмещение ущерба, причиненное муниципальному имуществу городского поселения</t>
  </si>
  <si>
    <t>Приложение 1</t>
  </si>
  <si>
    <t>к постановлению</t>
  </si>
  <si>
    <t>Исполнение доходов бюджета МО "Город Удачный"  за 2022 год</t>
  </si>
  <si>
    <t>от "30" января 2023г. № 26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</si>
</sst>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BD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view="pageBreakPreview" zoomScale="130" zoomScaleNormal="120" zoomScaleSheetLayoutView="130" workbookViewId="0">
      <selection activeCell="A13" sqref="A13"/>
    </sheetView>
  </sheetViews>
  <sheetFormatPr defaultRowHeight="15"/>
  <cols>
    <col min="1" max="1" width="29.140625" customWidth="1"/>
    <col min="2" max="5" width="14.28515625" customWidth="1"/>
  </cols>
  <sheetData>
    <row r="1" spans="1:7">
      <c r="D1" s="4" t="s">
        <v>30</v>
      </c>
      <c r="E1" s="4"/>
      <c r="F1" s="4"/>
    </row>
    <row r="2" spans="1:7">
      <c r="D2" s="4" t="s">
        <v>31</v>
      </c>
      <c r="E2" s="4"/>
      <c r="F2" s="4"/>
    </row>
    <row r="3" spans="1:7">
      <c r="D3" s="4" t="s">
        <v>33</v>
      </c>
      <c r="E3" s="4"/>
      <c r="F3" s="4"/>
    </row>
    <row r="5" spans="1:7" ht="39.75" customHeight="1" thickBot="1">
      <c r="A5" s="22" t="s">
        <v>32</v>
      </c>
      <c r="B5" s="22"/>
      <c r="C5" s="22"/>
      <c r="D5" s="22"/>
      <c r="E5" s="22"/>
      <c r="F5" s="3"/>
      <c r="G5" s="3"/>
    </row>
    <row r="6" spans="1:7">
      <c r="A6" s="23" t="s">
        <v>0</v>
      </c>
      <c r="B6" s="25" t="s">
        <v>25</v>
      </c>
      <c r="C6" s="27" t="s">
        <v>26</v>
      </c>
      <c r="D6" s="25" t="s">
        <v>1</v>
      </c>
      <c r="E6" s="25" t="s">
        <v>2</v>
      </c>
    </row>
    <row r="7" spans="1:7" ht="15.75" thickBot="1">
      <c r="A7" s="24"/>
      <c r="B7" s="26"/>
      <c r="C7" s="28"/>
      <c r="D7" s="26"/>
      <c r="E7" s="26"/>
    </row>
    <row r="8" spans="1:7" ht="15.75" thickBot="1">
      <c r="A8" s="5" t="s">
        <v>3</v>
      </c>
      <c r="B8" s="6">
        <v>156354352.75</v>
      </c>
      <c r="C8" s="7">
        <v>173890940.03999999</v>
      </c>
      <c r="D8" s="6">
        <f>C8-B8</f>
        <v>17536587.289999992</v>
      </c>
      <c r="E8" s="8">
        <f>C8/B8*100</f>
        <v>111.21592522469766</v>
      </c>
    </row>
    <row r="9" spans="1:7" ht="15.75" thickBot="1">
      <c r="A9" s="5" t="s">
        <v>4</v>
      </c>
      <c r="B9" s="6">
        <v>693790</v>
      </c>
      <c r="C9" s="7">
        <f>401340.15+2167.86+443124.82-46045.36</f>
        <v>800587.47000000009</v>
      </c>
      <c r="D9" s="6">
        <f>C9-B9</f>
        <v>106797.47000000009</v>
      </c>
      <c r="E9" s="8">
        <f>C9/B9*100</f>
        <v>115.39334236584557</v>
      </c>
    </row>
    <row r="10" spans="1:7" ht="15.75" thickBot="1">
      <c r="A10" s="9" t="s">
        <v>5</v>
      </c>
      <c r="B10" s="6"/>
      <c r="C10" s="7"/>
      <c r="D10" s="6"/>
      <c r="E10" s="8"/>
    </row>
    <row r="11" spans="1:7" ht="26.25" thickBot="1">
      <c r="A11" s="5" t="s">
        <v>6</v>
      </c>
      <c r="B11" s="6">
        <v>2268000</v>
      </c>
      <c r="C11" s="7">
        <f>2179121.88+65354.01-12537</f>
        <v>2231938.8899999997</v>
      </c>
      <c r="D11" s="6">
        <f>C11-B11</f>
        <v>-36061.110000000335</v>
      </c>
      <c r="E11" s="8">
        <f t="shared" ref="E11:E16" si="0">C11/B11*100</f>
        <v>98.41000396825396</v>
      </c>
    </row>
    <row r="12" spans="1:7" ht="15.75" thickBot="1">
      <c r="A12" s="5" t="s">
        <v>7</v>
      </c>
      <c r="B12" s="6">
        <v>33076890</v>
      </c>
      <c r="C12" s="7">
        <f>21855131.75+15422.8+1526866.12+33224.06+479582.36</f>
        <v>23910227.09</v>
      </c>
      <c r="D12" s="6">
        <f>C12-B12</f>
        <v>-9166662.9100000001</v>
      </c>
      <c r="E12" s="8">
        <f t="shared" si="0"/>
        <v>72.286805349596051</v>
      </c>
    </row>
    <row r="13" spans="1:7" ht="55.5" customHeight="1" thickBot="1">
      <c r="A13" s="5" t="s">
        <v>8</v>
      </c>
      <c r="B13" s="6">
        <v>260000</v>
      </c>
      <c r="C13" s="7">
        <v>328000</v>
      </c>
      <c r="D13" s="6">
        <f>C13-B13</f>
        <v>68000</v>
      </c>
      <c r="E13" s="8">
        <f t="shared" si="0"/>
        <v>126.15384615384615</v>
      </c>
    </row>
    <row r="14" spans="1:7" ht="15.75" thickBot="1">
      <c r="A14" s="10" t="s">
        <v>9</v>
      </c>
      <c r="B14" s="11">
        <f>SUM(B8:B13)</f>
        <v>192653032.75</v>
      </c>
      <c r="C14" s="11">
        <f>SUM(C8:C13)</f>
        <v>201161693.48999998</v>
      </c>
      <c r="D14" s="11">
        <f>SUM(D8:D13)</f>
        <v>8508660.7399999909</v>
      </c>
      <c r="E14" s="12">
        <f t="shared" si="0"/>
        <v>104.41657243519306</v>
      </c>
    </row>
    <row r="15" spans="1:7" ht="39" thickBot="1">
      <c r="A15" s="5" t="s">
        <v>10</v>
      </c>
      <c r="B15" s="6">
        <v>7204058.9299999997</v>
      </c>
      <c r="C15" s="7">
        <v>7096188.0199999996</v>
      </c>
      <c r="D15" s="6">
        <f t="shared" ref="D15:D28" si="1">C15-B15</f>
        <v>-107870.91000000015</v>
      </c>
      <c r="E15" s="8">
        <f t="shared" si="0"/>
        <v>98.50263704047741</v>
      </c>
    </row>
    <row r="16" spans="1:7" ht="64.5" thickBot="1">
      <c r="A16" s="5" t="s">
        <v>11</v>
      </c>
      <c r="B16" s="6">
        <v>380856.85</v>
      </c>
      <c r="C16" s="7">
        <v>588631.14</v>
      </c>
      <c r="D16" s="6">
        <f t="shared" si="1"/>
        <v>207774.29000000004</v>
      </c>
      <c r="E16" s="8">
        <f t="shared" si="0"/>
        <v>154.55443167163727</v>
      </c>
    </row>
    <row r="17" spans="1:5" ht="77.25" thickBot="1">
      <c r="A17" s="5" t="s">
        <v>12</v>
      </c>
      <c r="B17" s="6">
        <v>650000</v>
      </c>
      <c r="C17" s="7">
        <v>638948.39</v>
      </c>
      <c r="D17" s="6">
        <f>C17-B17</f>
        <v>-11051.609999999986</v>
      </c>
      <c r="E17" s="8">
        <f t="shared" ref="E17:E24" si="2">C17/B17*100</f>
        <v>98.299752307692316</v>
      </c>
    </row>
    <row r="18" spans="1:5" ht="51.75" thickBot="1">
      <c r="A18" s="13" t="s">
        <v>28</v>
      </c>
      <c r="B18" s="6"/>
      <c r="C18" s="7">
        <v>37000</v>
      </c>
      <c r="D18" s="6">
        <f>C18-B18</f>
        <v>37000</v>
      </c>
      <c r="E18" s="8"/>
    </row>
    <row r="19" spans="1:5" ht="51.75" thickBot="1">
      <c r="A19" s="5" t="s">
        <v>13</v>
      </c>
      <c r="B19" s="6">
        <v>11121675.470000001</v>
      </c>
      <c r="C19" s="7">
        <v>11468154.289999999</v>
      </c>
      <c r="D19" s="6">
        <f t="shared" si="1"/>
        <v>346478.81999999844</v>
      </c>
      <c r="E19" s="8">
        <f t="shared" si="2"/>
        <v>103.11534733174514</v>
      </c>
    </row>
    <row r="20" spans="1:5" ht="51.75" thickBot="1">
      <c r="A20" s="5" t="s">
        <v>14</v>
      </c>
      <c r="B20" s="14">
        <v>4086397.84</v>
      </c>
      <c r="C20" s="15">
        <v>4312377.54</v>
      </c>
      <c r="D20" s="6">
        <f t="shared" si="1"/>
        <v>225979.70000000019</v>
      </c>
      <c r="E20" s="8">
        <f t="shared" si="2"/>
        <v>105.53004648220939</v>
      </c>
    </row>
    <row r="21" spans="1:5" ht="26.25" thickBot="1">
      <c r="A21" s="5" t="s">
        <v>15</v>
      </c>
      <c r="B21" s="6">
        <v>10822651.34</v>
      </c>
      <c r="C21" s="7">
        <v>9486591.8800000008</v>
      </c>
      <c r="D21" s="6">
        <f t="shared" si="1"/>
        <v>-1336059.459999999</v>
      </c>
      <c r="E21" s="8">
        <f t="shared" si="2"/>
        <v>87.654970875186677</v>
      </c>
    </row>
    <row r="22" spans="1:5" ht="77.25" thickBot="1">
      <c r="A22" s="5" t="s">
        <v>16</v>
      </c>
      <c r="B22" s="6">
        <v>1123878.5</v>
      </c>
      <c r="C22" s="7">
        <v>1123878.5</v>
      </c>
      <c r="D22" s="6">
        <f>C22-B22</f>
        <v>0</v>
      </c>
      <c r="E22" s="8">
        <f>C22/B22*100</f>
        <v>100</v>
      </c>
    </row>
    <row r="23" spans="1:5" ht="51.75" thickBot="1">
      <c r="A23" s="13" t="s">
        <v>27</v>
      </c>
      <c r="B23" s="6">
        <v>734000</v>
      </c>
      <c r="C23" s="16">
        <v>854000</v>
      </c>
      <c r="D23" s="6">
        <f>C23-B23</f>
        <v>120000</v>
      </c>
      <c r="E23" s="8">
        <f t="shared" si="2"/>
        <v>116.34877384196184</v>
      </c>
    </row>
    <row r="24" spans="1:5" ht="115.5" thickBot="1">
      <c r="A24" s="5" t="s">
        <v>17</v>
      </c>
      <c r="B24" s="6">
        <v>1316529.31</v>
      </c>
      <c r="C24" s="16">
        <v>1435832.42</v>
      </c>
      <c r="D24" s="6">
        <f t="shared" si="1"/>
        <v>119303.10999999987</v>
      </c>
      <c r="E24" s="8">
        <f t="shared" si="2"/>
        <v>109.06194105165801</v>
      </c>
    </row>
    <row r="25" spans="1:5" ht="115.5" thickBot="1">
      <c r="A25" s="5" t="s">
        <v>18</v>
      </c>
      <c r="B25" s="6"/>
      <c r="C25" s="16">
        <v>45761.74</v>
      </c>
      <c r="D25" s="6">
        <f t="shared" si="1"/>
        <v>45761.74</v>
      </c>
      <c r="E25" s="8"/>
    </row>
    <row r="26" spans="1:5" ht="39" thickBot="1">
      <c r="A26" s="13" t="s">
        <v>29</v>
      </c>
      <c r="B26" s="6">
        <v>695914</v>
      </c>
      <c r="C26" s="16">
        <v>695914</v>
      </c>
      <c r="D26" s="6">
        <f t="shared" si="1"/>
        <v>0</v>
      </c>
      <c r="E26" s="8">
        <f>C26/B26*100</f>
        <v>100</v>
      </c>
    </row>
    <row r="27" spans="1:5" ht="26.25" thickBot="1">
      <c r="A27" s="5" t="s">
        <v>19</v>
      </c>
      <c r="B27" s="14">
        <v>118151.87</v>
      </c>
      <c r="C27" s="17">
        <v>151588.96</v>
      </c>
      <c r="D27" s="6">
        <f>C27-B27</f>
        <v>33437.089999999997</v>
      </c>
      <c r="E27" s="8">
        <f>C27/B27*100</f>
        <v>128.30009376914643</v>
      </c>
    </row>
    <row r="28" spans="1:5" ht="39" thickBot="1">
      <c r="A28" s="5" t="s">
        <v>20</v>
      </c>
      <c r="B28" s="14">
        <v>45000</v>
      </c>
      <c r="C28" s="18"/>
      <c r="D28" s="6">
        <f t="shared" si="1"/>
        <v>-45000</v>
      </c>
      <c r="E28" s="8"/>
    </row>
    <row r="29" spans="1:5" ht="15.75" thickBot="1">
      <c r="A29" s="10" t="s">
        <v>21</v>
      </c>
      <c r="B29" s="11">
        <f>SUM(B15:B28)</f>
        <v>38299114.109999999</v>
      </c>
      <c r="C29" s="11">
        <f>SUM(C15:C28)</f>
        <v>37934866.880000003</v>
      </c>
      <c r="D29" s="11">
        <f>SUM(D15:D28)</f>
        <v>-364247.23000000068</v>
      </c>
      <c r="E29" s="12">
        <f>C29/B29*100</f>
        <v>99.048940847681664</v>
      </c>
    </row>
    <row r="30" spans="1:5" ht="26.25" thickBot="1">
      <c r="A30" s="10" t="s">
        <v>22</v>
      </c>
      <c r="B30" s="11">
        <f>SUM(B29,B14)</f>
        <v>230952146.86000001</v>
      </c>
      <c r="C30" s="11">
        <f>SUM(C29,C14)</f>
        <v>239096560.36999997</v>
      </c>
      <c r="D30" s="11">
        <f>SUM(D29,D14)</f>
        <v>8144413.5099999905</v>
      </c>
      <c r="E30" s="12">
        <f>C30/B30*100</f>
        <v>103.52645066119996</v>
      </c>
    </row>
    <row r="31" spans="1:5" ht="39" thickBot="1">
      <c r="A31" s="10" t="s">
        <v>23</v>
      </c>
      <c r="B31" s="11">
        <v>94113261.310000002</v>
      </c>
      <c r="C31" s="11">
        <f>4500000+1500000+172216.32+592178.03+4161800+150000+26741088.13+57407350-505487.17-190981-209903</f>
        <v>94318261.310000002</v>
      </c>
      <c r="D31" s="11">
        <f>C31-B31</f>
        <v>205000</v>
      </c>
      <c r="E31" s="12">
        <f>C31/B31*100</f>
        <v>100.21782265022648</v>
      </c>
    </row>
    <row r="32" spans="1:5" ht="15.75" thickBot="1">
      <c r="A32" s="19" t="s">
        <v>24</v>
      </c>
      <c r="B32" s="20">
        <f>SUM(B30,B31)</f>
        <v>325065408.17000002</v>
      </c>
      <c r="C32" s="20">
        <f>SUM(C14,C29,C31)</f>
        <v>333414821.67999995</v>
      </c>
      <c r="D32" s="20">
        <f>SUM(D14,D29,D31)</f>
        <v>8349413.5099999905</v>
      </c>
      <c r="E32" s="21">
        <f>C32/B32*100</f>
        <v>102.56853337825274</v>
      </c>
    </row>
    <row r="33" spans="3:4">
      <c r="C33" s="1"/>
    </row>
    <row r="34" spans="3:4">
      <c r="C34" s="1"/>
      <c r="D34" s="1"/>
    </row>
    <row r="35" spans="3:4">
      <c r="C35" s="2"/>
    </row>
    <row r="36" spans="3:4">
      <c r="C36" s="2"/>
    </row>
    <row r="37" spans="3:4">
      <c r="C37" s="2"/>
    </row>
  </sheetData>
  <mergeCells count="6">
    <mergeCell ref="A5:E5"/>
    <mergeCell ref="A6:A7"/>
    <mergeCell ref="B6:B7"/>
    <mergeCell ref="C6:C7"/>
    <mergeCell ref="D6:D7"/>
    <mergeCell ref="E6:E7"/>
  </mergeCells>
  <pageMargins left="1.1811023622047245" right="0.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Щеглова Виктория Александровна</cp:lastModifiedBy>
  <cp:lastPrinted>2023-01-30T00:25:00Z</cp:lastPrinted>
  <dcterms:created xsi:type="dcterms:W3CDTF">2021-11-06T11:56:46Z</dcterms:created>
  <dcterms:modified xsi:type="dcterms:W3CDTF">2023-01-30T06:08:01Z</dcterms:modified>
</cp:coreProperties>
</file>