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60" yWindow="210" windowWidth="14130" windowHeight="12315"/>
  </bookViews>
  <sheets>
    <sheet name="2023-2025" sheetId="3" r:id="rId1"/>
  </sheets>
  <definedNames>
    <definedName name="_xlnm.Print_Titles" localSheetId="0">'2023-2025'!$3:$6</definedName>
    <definedName name="_xlnm.Print_Area" localSheetId="0">'2023-2025'!$A$1:$E$59</definedName>
  </definedNames>
  <calcPr calcId="125725"/>
</workbook>
</file>

<file path=xl/calcChain.xml><?xml version="1.0" encoding="utf-8"?>
<calcChain xmlns="http://schemas.openxmlformats.org/spreadsheetml/2006/main">
  <c r="C56" i="3"/>
  <c r="C51"/>
  <c r="C50"/>
  <c r="C49" s="1"/>
  <c r="C47"/>
  <c r="C46" s="1"/>
  <c r="C44"/>
  <c r="C43" s="1"/>
  <c r="C40"/>
  <c r="C39"/>
  <c r="C36"/>
  <c r="C32"/>
  <c r="C31" s="1"/>
  <c r="C28"/>
  <c r="C27"/>
  <c r="C25"/>
  <c r="C23"/>
  <c r="C22" s="1"/>
  <c r="C19"/>
  <c r="C13"/>
  <c r="C12" s="1"/>
  <c r="C10"/>
  <c r="C9" s="1"/>
  <c r="C30" l="1"/>
  <c r="C42"/>
  <c r="C18"/>
  <c r="C8" s="1"/>
  <c r="C7" l="1"/>
  <c r="C59" s="1"/>
  <c r="D23"/>
  <c r="D25"/>
  <c r="D9"/>
  <c r="D42"/>
  <c r="D19"/>
  <c r="E12" l="1"/>
  <c r="E13"/>
  <c r="D13"/>
  <c r="D12" s="1"/>
  <c r="D56" l="1"/>
  <c r="D50"/>
  <c r="D47"/>
  <c r="D46" s="1"/>
  <c r="D43"/>
  <c r="D40"/>
  <c r="D39" s="1"/>
  <c r="D36"/>
  <c r="D32"/>
  <c r="D28"/>
  <c r="D27" s="1"/>
  <c r="D22"/>
  <c r="D10"/>
  <c r="D31" l="1"/>
  <c r="D30" s="1"/>
  <c r="D18"/>
  <c r="D8" s="1"/>
  <c r="D49"/>
  <c r="E50"/>
  <c r="E28"/>
  <c r="E27" s="1"/>
  <c r="E36"/>
  <c r="E40"/>
  <c r="E39" s="1"/>
  <c r="E43"/>
  <c r="E42" s="1"/>
  <c r="E47"/>
  <c r="E46" s="1"/>
  <c r="E56"/>
  <c r="D59" l="1"/>
  <c r="E49"/>
  <c r="E10"/>
  <c r="E9" s="1"/>
  <c r="D7"/>
  <c r="E32"/>
  <c r="E31" s="1"/>
  <c r="E30" s="1"/>
  <c r="E19"/>
  <c r="E22" l="1"/>
  <c r="E18" s="1"/>
  <c r="E8" l="1"/>
  <c r="E59" s="1"/>
  <c r="E7" l="1"/>
</calcChain>
</file>

<file path=xl/sharedStrings.xml><?xml version="1.0" encoding="utf-8"?>
<sst xmlns="http://schemas.openxmlformats.org/spreadsheetml/2006/main" count="115" uniqueCount="108">
  <si>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</si>
  <si>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</si>
  <si>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</si>
  <si>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</si>
  <si>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</si>
  <si>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</si>
  <si>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</si>
  <si>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</si>
  <si>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</si>
  <si>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</si>
  <si>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</si>
  <si>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</si>
  <si>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</si>
  <si>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</si>
  <si>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</si>
  <si>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</si>
  <si>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</si>
  <si>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</si>
  <si>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</si>
  <si>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</si>
  <si>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</si>
  <si>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</si>
  <si>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</si>
  <si>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</si>
  <si>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</si>
  <si>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</si>
  <si>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</si>
  <si>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</si>
  <si>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</si>
  <si>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</si>
  <si>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</si>
  <si>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</si>
  <si>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</si>
  <si>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</si>
  <si>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</si>
  <si>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</si>
  <si>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</si>
  <si>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</si>
  <si>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</si>
  <si>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</si>
  <si>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</si>
  <si>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</si>
  <si>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</si>
  <si>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</si>
  <si>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</si>
  <si>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</si>
  <si>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</si>
  <si>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</si>
  <si>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</si>
  <si>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</si>
  <si>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</si>
  <si>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</si>
  <si>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</si>
  <si>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</si>
  <si>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</si>
  <si>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</si>
  <si>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</si>
  <si>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</si>
  <si>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</si>
  <si>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</si>
  <si>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</si>
  <si>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</si>
  <si>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</si>
  <si>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</si>
  <si>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</si>
  <si>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</si>
  <si>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802 2 07 05030 13 0000 180</t>
  </si>
  <si>
    <t>Прочие безвозмездные поступления в бюджеты городских поселений</t>
  </si>
  <si>
    <t>ВСЕГО ДОХОДОВ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</si>
  <si>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</si>
  <si>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</si>
  <si>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</si>
  <si>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</si>
  <si>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</si>
  <si>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</si>
  <si>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</si>
  <si>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</si>
  <si>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</si>
  <si>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</si>
  <si>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</si>
  <si>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</si>
  <si>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</si>
  <si>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</si>
  <si>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</si>
  <si>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</si>
  <si>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</si>
  <si>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</si>
  <si>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</si>
  <si>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</si>
  <si>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</si>
  <si>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</si>
  <si>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</si>
  <si>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</si>
  <si>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</si>
  <si>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802 1 11 07015 13 0000 120</t>
  </si>
  <si>
    <t>Прочие безвозмездные поступления в бюджеты муниципальных районов</t>
  </si>
  <si>
    <t>Налог на доходы физических лиц</t>
  </si>
  <si>
    <t>802 1 01 02010 01 0000 110</t>
  </si>
  <si>
    <t>Объем доходов 2024г.</t>
  </si>
  <si>
    <t>Доходы от перечисления части прибыли МУПов</t>
  </si>
  <si>
    <t>802 1 11 05075 13 0000 120</t>
  </si>
  <si>
    <t>Доходы от сдачи в аренду имущества, составляющего казну муниципальных районов (за исключением земельных участков)</t>
  </si>
  <si>
    <t>Объем поступления доходов в  Бюджет муниципального образования "Город Удачный" Мирнинского района Республики Саха (Якутия) на плановый период 2024-2025 годов</t>
  </si>
  <si>
    <t>Объем доходов 2025г.</t>
  </si>
  <si>
    <t>802 1 14 02053 13 0000 430</t>
  </si>
  <si>
    <t>Доходы от реализации иного имущества</t>
  </si>
  <si>
    <t>Проект</t>
  </si>
  <si>
    <t>Объем доходов 2023г.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</si>
</sst>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&quot;-&quot;????_р_._-;_-@_-"/>
  </numFmts>
  <fonts count="14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10"/>
      <color rgb="FFC00000"/>
      <name val="Times New Roman"/>
      <family val="1"/>
      <charset val="204"/>
    </font>
    <font>
      <sz val="12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51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quotePrefix="1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43" fontId="0" fillId="2" borderId="1" xfId="0" applyNumberFormat="1" applyFont="1" applyFill="1" applyBorder="1" applyAlignment="1">
      <alignment vertical="top" wrapText="1"/>
    </xf>
    <xf numFmtId="43" fontId="0" fillId="2" borderId="0" xfId="0" applyNumberFormat="1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10" fillId="0" borderId="1" xfId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43" fontId="0" fillId="0" borderId="1" xfId="1" applyFont="1" applyFill="1" applyBorder="1" applyAlignment="1">
      <alignment horizontal="right" vertical="top" wrapText="1"/>
    </xf>
    <xf numFmtId="43" fontId="3" fillId="0" borderId="1" xfId="1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Normal="100" zoomScaleSheetLayoutView="100" workbookViewId="0">
      <selection activeCell="D74" sqref="D74"/>
    </sheetView>
  </sheetViews>
  <sheetFormatPr defaultRowHeight="12.75"/>
  <cols>
    <col min="1" max="1" width="34.5" customWidth="1"/>
    <col min="2" max="2" width="62" customWidth="1"/>
    <col min="3" max="3" width="28" customWidth="1"/>
    <col min="4" max="4" width="27.83203125" style="23" customWidth="1"/>
    <col min="5" max="5" width="27" style="23" customWidth="1"/>
    <col min="6" max="6" width="17.5" customWidth="1"/>
    <col min="7" max="7" width="20.33203125" customWidth="1"/>
  </cols>
  <sheetData>
    <row r="1" spans="1:6" ht="15.75">
      <c r="A1" t="s">
        <v>0</v>
      </c>
      <c r="E1" s="50" t="s">
        <v>106</v>
      </c>
    </row>
    <row r="2" spans="1:6" ht="39.75" customHeight="1">
      <c r="B2" s="48"/>
      <c r="C2" s="48"/>
      <c r="D2" s="48"/>
      <c r="E2" s="48"/>
    </row>
    <row r="3" spans="1:6" ht="20.25" customHeight="1">
      <c r="A3" s="14"/>
      <c r="B3" s="1"/>
      <c r="C3" s="1"/>
      <c r="D3" s="24"/>
      <c r="E3" s="25"/>
    </row>
    <row r="4" spans="1:6" ht="39.950000000000003" customHeight="1">
      <c r="A4" s="46" t="s">
        <v>102</v>
      </c>
      <c r="B4" s="46"/>
      <c r="C4" s="46"/>
      <c r="D4" s="46"/>
      <c r="E4" s="46"/>
    </row>
    <row r="5" spans="1:6" ht="21.6" customHeight="1">
      <c r="A5" s="2" t="s">
        <v>0</v>
      </c>
      <c r="B5" s="2" t="s">
        <v>0</v>
      </c>
      <c r="C5" s="2"/>
      <c r="D5" s="24"/>
      <c r="E5" s="45"/>
    </row>
    <row r="6" spans="1:6" ht="41.25" customHeight="1">
      <c r="A6" s="6" t="s">
        <v>1</v>
      </c>
      <c r="B6" s="6" t="s">
        <v>2</v>
      </c>
      <c r="C6" s="17" t="s">
        <v>107</v>
      </c>
      <c r="D6" s="17" t="s">
        <v>98</v>
      </c>
      <c r="E6" s="17" t="s">
        <v>103</v>
      </c>
    </row>
    <row r="7" spans="1:6" ht="28.9" customHeight="1">
      <c r="A7" s="7" t="s">
        <v>0</v>
      </c>
      <c r="B7" s="13" t="s">
        <v>3</v>
      </c>
      <c r="C7" s="18">
        <f t="shared" ref="C7" si="0">C8+C30</f>
        <v>240413042.31999999</v>
      </c>
      <c r="D7" s="18">
        <f t="shared" ref="D7" si="1">D8+D30</f>
        <v>263189085.06999999</v>
      </c>
      <c r="E7" s="18">
        <f>E8+E30</f>
        <v>270405325.06999999</v>
      </c>
      <c r="F7" s="15"/>
    </row>
    <row r="8" spans="1:6" ht="14.45" customHeight="1">
      <c r="A8" s="13" t="s">
        <v>0</v>
      </c>
      <c r="B8" s="8" t="s">
        <v>4</v>
      </c>
      <c r="C8" s="19">
        <f t="shared" ref="C8" si="2">C9+C12+C18+C27</f>
        <v>195632831.19999999</v>
      </c>
      <c r="D8" s="19">
        <f t="shared" ref="D8" si="3">D9+D12+D18+D27</f>
        <v>226497938.69999999</v>
      </c>
      <c r="E8" s="19">
        <f>E9+E12+E18+E27</f>
        <v>233686838.69999999</v>
      </c>
      <c r="F8" s="15"/>
    </row>
    <row r="9" spans="1:6" ht="14.45" customHeight="1">
      <c r="A9" s="7" t="s">
        <v>5</v>
      </c>
      <c r="B9" s="16" t="s">
        <v>6</v>
      </c>
      <c r="C9" s="35">
        <f t="shared" ref="C9" si="4">C10</f>
        <v>181024000</v>
      </c>
      <c r="D9" s="35">
        <f t="shared" ref="D9:E10" si="5">D10</f>
        <v>188552000</v>
      </c>
      <c r="E9" s="35">
        <f t="shared" si="5"/>
        <v>195731000</v>
      </c>
    </row>
    <row r="10" spans="1:6" ht="28.9" customHeight="1">
      <c r="A10" s="7" t="s">
        <v>7</v>
      </c>
      <c r="B10" s="13" t="s">
        <v>8</v>
      </c>
      <c r="C10" s="33">
        <f>C11</f>
        <v>181024000</v>
      </c>
      <c r="D10" s="33">
        <f t="shared" si="5"/>
        <v>188552000</v>
      </c>
      <c r="E10" s="33">
        <f>E11</f>
        <v>195731000</v>
      </c>
    </row>
    <row r="11" spans="1:6" ht="51.75" customHeight="1">
      <c r="A11" s="10" t="s">
        <v>97</v>
      </c>
      <c r="B11" s="5" t="s">
        <v>96</v>
      </c>
      <c r="C11" s="31">
        <v>181024000</v>
      </c>
      <c r="D11" s="42">
        <v>188552000</v>
      </c>
      <c r="E11" s="42">
        <v>195731000</v>
      </c>
      <c r="F11" s="32"/>
    </row>
    <row r="12" spans="1:6" ht="44.25" customHeight="1">
      <c r="A12" s="7" t="s">
        <v>9</v>
      </c>
      <c r="B12" s="13" t="s">
        <v>10</v>
      </c>
      <c r="C12" s="33">
        <f t="shared" ref="C12" si="6">C13</f>
        <v>693790</v>
      </c>
      <c r="D12" s="33">
        <f>D13</f>
        <v>722200</v>
      </c>
      <c r="E12" s="33">
        <f>E13</f>
        <v>732100</v>
      </c>
    </row>
    <row r="13" spans="1:6" ht="39.75" customHeight="1">
      <c r="A13" s="10" t="s">
        <v>11</v>
      </c>
      <c r="B13" s="5" t="s">
        <v>10</v>
      </c>
      <c r="C13" s="31">
        <f>C14+C15+C16+C17</f>
        <v>693790</v>
      </c>
      <c r="D13" s="42">
        <f>D14+D15+D16+D17</f>
        <v>722200</v>
      </c>
      <c r="E13" s="42">
        <f>E14+E15+E16+E17</f>
        <v>732100</v>
      </c>
    </row>
    <row r="14" spans="1:6" ht="57" customHeight="1">
      <c r="A14" s="3" t="s">
        <v>69</v>
      </c>
      <c r="B14" s="11" t="s">
        <v>70</v>
      </c>
      <c r="C14" s="31">
        <v>313680</v>
      </c>
      <c r="D14" s="42">
        <v>323110</v>
      </c>
      <c r="E14" s="42">
        <v>322340</v>
      </c>
    </row>
    <row r="15" spans="1:6" ht="69.75" customHeight="1">
      <c r="A15" s="3" t="s">
        <v>71</v>
      </c>
      <c r="B15" s="11" t="s">
        <v>72</v>
      </c>
      <c r="C15" s="31">
        <v>1740</v>
      </c>
      <c r="D15" s="42">
        <v>1810</v>
      </c>
      <c r="E15" s="42">
        <v>1860</v>
      </c>
    </row>
    <row r="16" spans="1:6" ht="62.25" customHeight="1">
      <c r="A16" s="3" t="s">
        <v>73</v>
      </c>
      <c r="B16" s="4" t="s">
        <v>74</v>
      </c>
      <c r="C16" s="31">
        <v>417700</v>
      </c>
      <c r="D16" s="42">
        <v>437320</v>
      </c>
      <c r="E16" s="42">
        <v>449270</v>
      </c>
    </row>
    <row r="17" spans="1:6" ht="52.5" customHeight="1">
      <c r="A17" s="3" t="s">
        <v>75</v>
      </c>
      <c r="B17" s="4" t="s">
        <v>76</v>
      </c>
      <c r="C17" s="31">
        <v>-39330</v>
      </c>
      <c r="D17" s="42">
        <v>-40040</v>
      </c>
      <c r="E17" s="42">
        <v>-41370</v>
      </c>
    </row>
    <row r="18" spans="1:6" ht="14.45" customHeight="1">
      <c r="A18" s="7" t="s">
        <v>12</v>
      </c>
      <c r="B18" s="13" t="s">
        <v>13</v>
      </c>
      <c r="C18" s="34">
        <f t="shared" ref="C18" si="7">C19+C22</f>
        <v>13655041.199999999</v>
      </c>
      <c r="D18" s="34">
        <f t="shared" ref="D18" si="8">D19+D22</f>
        <v>36963738.699999996</v>
      </c>
      <c r="E18" s="34">
        <f t="shared" ref="E18" si="9">E19+E22</f>
        <v>36963738.699999996</v>
      </c>
      <c r="F18" s="15"/>
    </row>
    <row r="19" spans="1:6" ht="14.45" customHeight="1">
      <c r="A19" s="7" t="s">
        <v>14</v>
      </c>
      <c r="B19" s="13" t="s">
        <v>15</v>
      </c>
      <c r="C19" s="33">
        <f t="shared" ref="C19" si="10">C20+C21</f>
        <v>2268000</v>
      </c>
      <c r="D19" s="33">
        <f>D20+D21</f>
        <v>2268000</v>
      </c>
      <c r="E19" s="33">
        <f t="shared" ref="E19" si="11">E20+E21</f>
        <v>2268000</v>
      </c>
    </row>
    <row r="20" spans="1:6" ht="41.25" customHeight="1">
      <c r="A20" s="10" t="s">
        <v>16</v>
      </c>
      <c r="B20" s="5" t="s">
        <v>17</v>
      </c>
      <c r="C20" s="31">
        <v>2218000</v>
      </c>
      <c r="D20" s="42">
        <v>2218000</v>
      </c>
      <c r="E20" s="42">
        <v>2218000</v>
      </c>
    </row>
    <row r="21" spans="1:6" ht="59.25" customHeight="1">
      <c r="A21" s="3" t="s">
        <v>77</v>
      </c>
      <c r="B21" s="9" t="s">
        <v>78</v>
      </c>
      <c r="C21" s="31">
        <v>50000</v>
      </c>
      <c r="D21" s="42">
        <v>50000</v>
      </c>
      <c r="E21" s="42">
        <v>50000</v>
      </c>
    </row>
    <row r="22" spans="1:6" ht="14.45" customHeight="1">
      <c r="A22" s="7" t="s">
        <v>18</v>
      </c>
      <c r="B22" s="13" t="s">
        <v>19</v>
      </c>
      <c r="C22" s="33">
        <f t="shared" ref="C22" si="12">C23+C24+C26+C25</f>
        <v>11387041.199999999</v>
      </c>
      <c r="D22" s="33">
        <f t="shared" ref="D22" si="13">D23+D24+D26+D25</f>
        <v>34695738.699999996</v>
      </c>
      <c r="E22" s="33">
        <f t="shared" ref="E22" si="14">E23+E24+E26+E25</f>
        <v>34695738.699999996</v>
      </c>
    </row>
    <row r="23" spans="1:6" ht="30.75" customHeight="1">
      <c r="A23" s="3" t="s">
        <v>79</v>
      </c>
      <c r="B23" s="5" t="s">
        <v>20</v>
      </c>
      <c r="C23" s="36">
        <f>208758.2+6346834.81+688085.03</f>
        <v>7243678.04</v>
      </c>
      <c r="D23" s="43">
        <f>759379+24766335.11+6302939.29</f>
        <v>31828653.399999999</v>
      </c>
      <c r="E23" s="43">
        <v>31828653.399999999</v>
      </c>
    </row>
    <row r="24" spans="1:6" ht="43.5" customHeight="1">
      <c r="A24" s="3" t="s">
        <v>80</v>
      </c>
      <c r="B24" s="9" t="s">
        <v>81</v>
      </c>
      <c r="C24" s="36">
        <v>0</v>
      </c>
      <c r="D24" s="36"/>
      <c r="E24" s="36"/>
    </row>
    <row r="25" spans="1:6" ht="53.25" customHeight="1">
      <c r="A25" s="3" t="s">
        <v>82</v>
      </c>
      <c r="B25" s="9" t="s">
        <v>83</v>
      </c>
      <c r="C25" s="36">
        <f>4143363.16</f>
        <v>4143363.16</v>
      </c>
      <c r="D25" s="43">
        <f>2867085.3</f>
        <v>2867085.3</v>
      </c>
      <c r="E25" s="43">
        <v>2867085.3</v>
      </c>
    </row>
    <row r="26" spans="1:6" ht="41.25" customHeight="1">
      <c r="A26" s="3" t="s">
        <v>84</v>
      </c>
      <c r="B26" s="9" t="s">
        <v>85</v>
      </c>
      <c r="C26" s="36">
        <v>0</v>
      </c>
      <c r="D26" s="36"/>
      <c r="E26" s="36"/>
    </row>
    <row r="27" spans="1:6" ht="14.45" customHeight="1">
      <c r="A27" s="7" t="s">
        <v>21</v>
      </c>
      <c r="B27" s="13" t="s">
        <v>22</v>
      </c>
      <c r="C27" s="33">
        <f t="shared" ref="C27:C28" si="15">C28</f>
        <v>260000</v>
      </c>
      <c r="D27" s="33">
        <f t="shared" ref="D27:E28" si="16">D28</f>
        <v>260000</v>
      </c>
      <c r="E27" s="33">
        <f t="shared" si="16"/>
        <v>260000</v>
      </c>
    </row>
    <row r="28" spans="1:6" ht="29.25" customHeight="1">
      <c r="A28" s="7" t="s">
        <v>23</v>
      </c>
      <c r="B28" s="13" t="s">
        <v>24</v>
      </c>
      <c r="C28" s="33">
        <f t="shared" si="15"/>
        <v>260000</v>
      </c>
      <c r="D28" s="33">
        <f t="shared" si="16"/>
        <v>260000</v>
      </c>
      <c r="E28" s="33">
        <f t="shared" si="16"/>
        <v>260000</v>
      </c>
    </row>
    <row r="29" spans="1:6" ht="68.25" customHeight="1">
      <c r="A29" s="10" t="s">
        <v>25</v>
      </c>
      <c r="B29" s="5" t="s">
        <v>26</v>
      </c>
      <c r="C29" s="31">
        <v>260000</v>
      </c>
      <c r="D29" s="42">
        <v>260000</v>
      </c>
      <c r="E29" s="42">
        <v>260000</v>
      </c>
    </row>
    <row r="30" spans="1:6" ht="14.45" customHeight="1">
      <c r="A30" s="13" t="s">
        <v>0</v>
      </c>
      <c r="B30" s="8" t="s">
        <v>27</v>
      </c>
      <c r="C30" s="37">
        <f>C31+C39+C42+C47</f>
        <v>44780211.119999997</v>
      </c>
      <c r="D30" s="37">
        <f t="shared" ref="D30" si="17">D31+D39+D42+D46</f>
        <v>36691146.369999997</v>
      </c>
      <c r="E30" s="37">
        <f>E31+E39+E42+E46</f>
        <v>36718486.369999997</v>
      </c>
      <c r="F30" s="15"/>
    </row>
    <row r="31" spans="1:6" ht="43.5" customHeight="1">
      <c r="A31" s="7" t="s">
        <v>28</v>
      </c>
      <c r="B31" s="13" t="s">
        <v>29</v>
      </c>
      <c r="C31" s="34">
        <f>C32+C36</f>
        <v>33051939.669999998</v>
      </c>
      <c r="D31" s="34">
        <f t="shared" ref="D31" si="18">D32+D36</f>
        <v>23769006.459999997</v>
      </c>
      <c r="E31" s="34">
        <f t="shared" ref="E31" si="19">E32+E36</f>
        <v>23796346.459999997</v>
      </c>
      <c r="F31" s="15"/>
    </row>
    <row r="32" spans="1:6" ht="67.5" customHeight="1">
      <c r="A32" s="7" t="s">
        <v>30</v>
      </c>
      <c r="B32" s="13" t="s">
        <v>31</v>
      </c>
      <c r="C32" s="38">
        <f>C33+C34+C35</f>
        <v>28092507.939999998</v>
      </c>
      <c r="D32" s="38">
        <f t="shared" ref="D32" si="20">D33+D34+D35</f>
        <v>19933474.729999997</v>
      </c>
      <c r="E32" s="38">
        <f t="shared" ref="E32" si="21">E33+E34+E35</f>
        <v>19960814.729999997</v>
      </c>
    </row>
    <row r="33" spans="1:7" ht="65.25" customHeight="1">
      <c r="A33" s="10" t="s">
        <v>32</v>
      </c>
      <c r="B33" s="5" t="s">
        <v>33</v>
      </c>
      <c r="C33" s="31">
        <v>16500000</v>
      </c>
      <c r="D33" s="42">
        <v>8314676.79</v>
      </c>
      <c r="E33" s="42">
        <v>8314676.79</v>
      </c>
    </row>
    <row r="34" spans="1:7" ht="66.75" customHeight="1">
      <c r="A34" s="10" t="s">
        <v>34</v>
      </c>
      <c r="B34" s="5" t="s">
        <v>35</v>
      </c>
      <c r="C34" s="39">
        <v>657160</v>
      </c>
      <c r="D34" s="44">
        <v>683450</v>
      </c>
      <c r="E34" s="44">
        <v>710790</v>
      </c>
      <c r="G34" s="30"/>
    </row>
    <row r="35" spans="1:7" ht="41.25" customHeight="1">
      <c r="A35" s="3" t="s">
        <v>100</v>
      </c>
      <c r="B35" s="11" t="s">
        <v>101</v>
      </c>
      <c r="C35" s="31">
        <v>10935347.939999999</v>
      </c>
      <c r="D35" s="42">
        <v>10935347.939999999</v>
      </c>
      <c r="E35" s="42">
        <v>10935347.939999999</v>
      </c>
    </row>
    <row r="36" spans="1:7" ht="69.75" customHeight="1">
      <c r="A36" s="7" t="s">
        <v>36</v>
      </c>
      <c r="B36" s="13" t="s">
        <v>37</v>
      </c>
      <c r="C36" s="38">
        <f>C37+C38</f>
        <v>4959431.7300000004</v>
      </c>
      <c r="D36" s="38">
        <f t="shared" ref="D36:E36" si="22">D37</f>
        <v>3835531.73</v>
      </c>
      <c r="E36" s="38">
        <f t="shared" si="22"/>
        <v>3835531.73</v>
      </c>
    </row>
    <row r="37" spans="1:7" ht="66.75" customHeight="1">
      <c r="A37" s="10" t="s">
        <v>38</v>
      </c>
      <c r="B37" s="5" t="s">
        <v>39</v>
      </c>
      <c r="C37" s="31">
        <v>3835531.73</v>
      </c>
      <c r="D37" s="42">
        <v>3835531.73</v>
      </c>
      <c r="E37" s="42">
        <v>3835531.73</v>
      </c>
    </row>
    <row r="38" spans="1:7" ht="27" customHeight="1">
      <c r="A38" s="28" t="s">
        <v>94</v>
      </c>
      <c r="B38" s="29" t="s">
        <v>99</v>
      </c>
      <c r="C38" s="31">
        <v>1123900</v>
      </c>
      <c r="D38" s="42">
        <v>1123900</v>
      </c>
      <c r="E38" s="42">
        <v>1123900</v>
      </c>
    </row>
    <row r="39" spans="1:7" ht="26.25" customHeight="1">
      <c r="A39" s="7" t="s">
        <v>40</v>
      </c>
      <c r="B39" s="13" t="s">
        <v>41</v>
      </c>
      <c r="C39" s="33">
        <f t="shared" ref="C39:C40" si="23">C40</f>
        <v>10341091.449999999</v>
      </c>
      <c r="D39" s="33">
        <f t="shared" ref="D39:E40" si="24">D40</f>
        <v>12160549.91</v>
      </c>
      <c r="E39" s="33">
        <f t="shared" si="24"/>
        <v>12160549.91</v>
      </c>
    </row>
    <row r="40" spans="1:7" ht="16.5" customHeight="1">
      <c r="A40" s="7" t="s">
        <v>42</v>
      </c>
      <c r="B40" s="13" t="s">
        <v>43</v>
      </c>
      <c r="C40" s="33">
        <f t="shared" si="23"/>
        <v>10341091.449999999</v>
      </c>
      <c r="D40" s="33">
        <f t="shared" si="24"/>
        <v>12160549.91</v>
      </c>
      <c r="E40" s="33">
        <f t="shared" si="24"/>
        <v>12160549.91</v>
      </c>
    </row>
    <row r="41" spans="1:7" ht="28.9" customHeight="1">
      <c r="A41" s="10" t="s">
        <v>44</v>
      </c>
      <c r="B41" s="5" t="s">
        <v>45</v>
      </c>
      <c r="C41" s="31">
        <v>10341091.449999999</v>
      </c>
      <c r="D41" s="42">
        <v>12160549.91</v>
      </c>
      <c r="E41" s="42">
        <v>12160549.91</v>
      </c>
    </row>
    <row r="42" spans="1:7" ht="29.25" customHeight="1">
      <c r="A42" s="7" t="s">
        <v>46</v>
      </c>
      <c r="B42" s="13" t="s">
        <v>47</v>
      </c>
      <c r="C42" s="33">
        <f>C43+C46</f>
        <v>1275590</v>
      </c>
      <c r="D42" s="33">
        <f>D43</f>
        <v>650000</v>
      </c>
      <c r="E42" s="33">
        <f t="shared" ref="D42:E43" si="25">E43</f>
        <v>650000</v>
      </c>
    </row>
    <row r="43" spans="1:7" ht="57" customHeight="1">
      <c r="A43" s="7" t="s">
        <v>48</v>
      </c>
      <c r="B43" s="13" t="s">
        <v>49</v>
      </c>
      <c r="C43" s="33">
        <f t="shared" ref="C43" si="26">C44</f>
        <v>1164000</v>
      </c>
      <c r="D43" s="33">
        <f t="shared" si="25"/>
        <v>650000</v>
      </c>
      <c r="E43" s="33">
        <f t="shared" si="25"/>
        <v>650000</v>
      </c>
    </row>
    <row r="44" spans="1:7" ht="44.25" customHeight="1">
      <c r="A44" s="10" t="s">
        <v>50</v>
      </c>
      <c r="B44" s="5" t="s">
        <v>51</v>
      </c>
      <c r="C44" s="31">
        <f>650000+514000</f>
        <v>1164000</v>
      </c>
      <c r="D44" s="42">
        <v>650000</v>
      </c>
      <c r="E44" s="42">
        <v>650000</v>
      </c>
    </row>
    <row r="45" spans="1:7" ht="44.25" customHeight="1">
      <c r="A45" s="3" t="s">
        <v>104</v>
      </c>
      <c r="B45" s="11" t="s">
        <v>105</v>
      </c>
      <c r="C45" s="31">
        <v>625050</v>
      </c>
      <c r="D45" s="42">
        <v>0</v>
      </c>
      <c r="E45" s="42">
        <v>0</v>
      </c>
    </row>
    <row r="46" spans="1:7" ht="14.45" customHeight="1">
      <c r="A46" s="7" t="s">
        <v>52</v>
      </c>
      <c r="B46" s="13" t="s">
        <v>53</v>
      </c>
      <c r="C46" s="33">
        <f t="shared" ref="C46:C48" si="27">C47</f>
        <v>111590</v>
      </c>
      <c r="D46" s="33">
        <f t="shared" ref="D46:E47" si="28">D47</f>
        <v>111590</v>
      </c>
      <c r="E46" s="33">
        <f t="shared" si="28"/>
        <v>111590</v>
      </c>
    </row>
    <row r="47" spans="1:7" ht="14.45" customHeight="1">
      <c r="A47" s="7" t="s">
        <v>54</v>
      </c>
      <c r="B47" s="13" t="s">
        <v>55</v>
      </c>
      <c r="C47" s="33">
        <f t="shared" si="27"/>
        <v>111590</v>
      </c>
      <c r="D47" s="33">
        <f t="shared" si="28"/>
        <v>111590</v>
      </c>
      <c r="E47" s="33">
        <f t="shared" si="28"/>
        <v>111590</v>
      </c>
    </row>
    <row r="48" spans="1:7" ht="19.5" customHeight="1">
      <c r="A48" s="10" t="s">
        <v>56</v>
      </c>
      <c r="B48" s="5" t="s">
        <v>57</v>
      </c>
      <c r="C48" s="40">
        <v>111590</v>
      </c>
      <c r="D48" s="43">
        <v>111590</v>
      </c>
      <c r="E48" s="43">
        <v>111590</v>
      </c>
    </row>
    <row r="49" spans="1:7" ht="14.45" customHeight="1">
      <c r="A49" s="7" t="s">
        <v>0</v>
      </c>
      <c r="B49" s="8" t="s">
        <v>58</v>
      </c>
      <c r="C49" s="41">
        <f t="shared" ref="C49:C50" si="29">C50+C56</f>
        <v>15640811.449999999</v>
      </c>
      <c r="D49" s="22">
        <f>D50+D56</f>
        <v>4917500</v>
      </c>
      <c r="E49" s="22">
        <f>E50+E56</f>
        <v>0</v>
      </c>
    </row>
    <row r="50" spans="1:7" ht="40.5" customHeight="1">
      <c r="A50" s="7" t="s">
        <v>59</v>
      </c>
      <c r="B50" s="13" t="s">
        <v>60</v>
      </c>
      <c r="C50" s="34">
        <f>C51+C54+C52+C53+C55</f>
        <v>15640811.449999999</v>
      </c>
      <c r="D50" s="34">
        <f>D51+D54+D52+D53+D55</f>
        <v>4917500</v>
      </c>
      <c r="E50" s="20">
        <f>E51+E54+E52+E53+E55</f>
        <v>0</v>
      </c>
    </row>
    <row r="51" spans="1:7" ht="28.5" customHeight="1">
      <c r="A51" s="10" t="s">
        <v>61</v>
      </c>
      <c r="B51" s="5" t="s">
        <v>62</v>
      </c>
      <c r="C51" s="36">
        <f>4567811.45+6000000</f>
        <v>10567811.449999999</v>
      </c>
      <c r="D51" s="26">
        <v>0</v>
      </c>
      <c r="E51" s="26">
        <v>0</v>
      </c>
    </row>
    <row r="52" spans="1:7" ht="56.25" customHeight="1">
      <c r="A52" s="10" t="s">
        <v>88</v>
      </c>
      <c r="B52" s="5" t="s">
        <v>89</v>
      </c>
      <c r="C52" s="21">
        <v>0</v>
      </c>
      <c r="D52" s="26">
        <v>0</v>
      </c>
      <c r="E52" s="26">
        <v>0</v>
      </c>
    </row>
    <row r="53" spans="1:7" ht="29.25" customHeight="1">
      <c r="A53" s="10" t="s">
        <v>90</v>
      </c>
      <c r="B53" s="5" t="s">
        <v>91</v>
      </c>
      <c r="C53" s="36">
        <v>161100</v>
      </c>
      <c r="D53" s="43">
        <v>172200</v>
      </c>
      <c r="E53" s="43">
        <v>0</v>
      </c>
    </row>
    <row r="54" spans="1:7" ht="43.35" customHeight="1">
      <c r="A54" s="10" t="s">
        <v>86</v>
      </c>
      <c r="B54" s="5" t="s">
        <v>87</v>
      </c>
      <c r="C54" s="36">
        <v>4611900</v>
      </c>
      <c r="D54" s="43">
        <v>4445300</v>
      </c>
      <c r="E54" s="43">
        <v>0</v>
      </c>
    </row>
    <row r="55" spans="1:7" ht="56.25" customHeight="1">
      <c r="A55" s="10" t="s">
        <v>92</v>
      </c>
      <c r="B55" s="5" t="s">
        <v>93</v>
      </c>
      <c r="C55" s="21">
        <v>300000</v>
      </c>
      <c r="D55" s="26">
        <v>300000</v>
      </c>
      <c r="E55" s="26">
        <v>0</v>
      </c>
    </row>
    <row r="56" spans="1:7" ht="22.5" customHeight="1">
      <c r="A56" s="7" t="s">
        <v>63</v>
      </c>
      <c r="B56" s="13" t="s">
        <v>64</v>
      </c>
      <c r="C56" s="20">
        <f t="shared" ref="C56:C57" si="30">C57+C58</f>
        <v>0</v>
      </c>
      <c r="D56" s="20">
        <f>D57+D58</f>
        <v>0</v>
      </c>
      <c r="E56" s="20">
        <f>E57+E58</f>
        <v>0</v>
      </c>
    </row>
    <row r="57" spans="1:7" ht="28.9" customHeight="1">
      <c r="A57" s="7" t="s">
        <v>65</v>
      </c>
      <c r="B57" s="13" t="s">
        <v>95</v>
      </c>
      <c r="C57" s="20">
        <v>0</v>
      </c>
      <c r="D57" s="20">
        <v>0</v>
      </c>
      <c r="E57" s="20">
        <v>0</v>
      </c>
    </row>
    <row r="58" spans="1:7" ht="28.9" customHeight="1">
      <c r="A58" s="10" t="s">
        <v>66</v>
      </c>
      <c r="B58" s="5" t="s">
        <v>67</v>
      </c>
      <c r="C58" s="21">
        <v>0</v>
      </c>
      <c r="D58" s="26">
        <v>0</v>
      </c>
      <c r="E58" s="26">
        <v>0</v>
      </c>
    </row>
    <row r="59" spans="1:7" ht="21.6" customHeight="1">
      <c r="A59" s="47" t="s">
        <v>68</v>
      </c>
      <c r="B59" s="47"/>
      <c r="C59" s="18">
        <f>C7+C29+C49</f>
        <v>256313853.76999998</v>
      </c>
      <c r="D59" s="18">
        <f>D8+D30+D49</f>
        <v>268106585.06999999</v>
      </c>
      <c r="E59" s="18">
        <f>E8+E30+E49</f>
        <v>270405325.06999999</v>
      </c>
      <c r="F59" s="12"/>
      <c r="G59" s="12"/>
    </row>
    <row r="60" spans="1:7">
      <c r="C60" s="49"/>
      <c r="D60" s="27"/>
      <c r="E60" s="27"/>
    </row>
  </sheetData>
  <mergeCells count="3">
    <mergeCell ref="B2:E2"/>
    <mergeCell ref="A4:E4"/>
    <mergeCell ref="A59:B59"/>
  </mergeCells>
  <pageMargins left="0.39370078740157483" right="0.39370078740157483" top="0.39370078740157483" bottom="0.39370078740157483" header="0.31496062992125984" footer="0.31496062992125984"/>
  <pageSetup paperSize="9" scale="56" orientation="portrait" r:id="rId1"/>
  <headerFooter>
    <oddFooter>&amp;C&amp;P из &amp;N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2023-2025</vt:lpstr>
      <vt:lpstr>'2023-2025'!Заголовки_для_печати</vt:lpstr>
      <vt:lpstr>'2023-2025'!Область_печати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2022-09-29T05:56:48Z</cp:lastPrinted>
  <dcterms:created xsi:type="dcterms:W3CDTF">2006-09-16T00:00:00Z</dcterms:created>
  <dcterms:modified xsi:type="dcterms:W3CDTF">2022-11-22T07:06:53Z</dcterms:modified>
</cp:coreProperties>
</file>